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xi\1銷售資料表\1 2026\202604\JP\AlphaTheta _2604012JP\"/>
    </mc:Choice>
  </mc:AlternateContent>
  <xr:revisionPtr revIDLastSave="0" documentId="13_ncr:1_{19504021-4B11-4271-AC17-617CFE41651B}" xr6:coauthVersionLast="47" xr6:coauthVersionMax="47" xr10:uidLastSave="{00000000-0000-0000-0000-000000000000}"/>
  <bookViews>
    <workbookView xWindow="-108" yWindow="-108" windowWidth="23256" windowHeight="12456" tabRatio="896" activeTab="1" xr2:uid="{6C120D40-48ED-4257-96D8-07034266AE3F}"/>
  </bookViews>
  <sheets>
    <sheet name="銷售資料" sheetId="13" r:id="rId1"/>
    <sheet name="銷售申請單" sheetId="5" r:id="rId2"/>
    <sheet name="請購單I" sheetId="18" r:id="rId3"/>
    <sheet name="Proforma Invoice" sheetId="1" r:id="rId4"/>
    <sheet name="Invoice" sheetId="6" r:id="rId5"/>
  </sheets>
  <definedNames>
    <definedName name="_xlnm.Print_Area" localSheetId="4">Invoice!$A$1:$O$42</definedName>
    <definedName name="_xlnm.Print_Area" localSheetId="3">'Proforma Invoice'!$A$1:$O$37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8" l="1"/>
  <c r="P12" i="18"/>
  <c r="P13" i="18"/>
  <c r="P14" i="18"/>
  <c r="P15" i="18"/>
  <c r="P16" i="18"/>
  <c r="P17" i="18"/>
  <c r="P18" i="18"/>
  <c r="O12" i="5"/>
  <c r="M53" i="13"/>
  <c r="M54" i="13"/>
  <c r="M52" i="13"/>
  <c r="L5" i="1"/>
  <c r="L54" i="13"/>
  <c r="L53" i="13"/>
  <c r="M34" i="13"/>
  <c r="J36" i="13" s="1"/>
  <c r="B27" i="1"/>
  <c r="A27" i="1"/>
  <c r="M37" i="13"/>
  <c r="M21" i="1"/>
  <c r="M38" i="13"/>
  <c r="M24" i="6"/>
  <c r="J15" i="1"/>
  <c r="L23" i="1"/>
  <c r="H23" i="1"/>
  <c r="M22" i="1"/>
  <c r="J22" i="1"/>
  <c r="H22" i="1"/>
  <c r="B22" i="1"/>
  <c r="A22" i="1"/>
  <c r="J21" i="1"/>
  <c r="H21" i="1"/>
  <c r="B21" i="1"/>
  <c r="A21" i="1"/>
  <c r="H20" i="1"/>
  <c r="B20" i="1"/>
  <c r="A20" i="1"/>
  <c r="J19" i="1"/>
  <c r="H19" i="1"/>
  <c r="B19" i="1"/>
  <c r="A19" i="1"/>
  <c r="J18" i="1"/>
  <c r="H18" i="1"/>
  <c r="B18" i="1"/>
  <c r="A18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J24" i="6"/>
  <c r="H24" i="6"/>
  <c r="B24" i="6"/>
  <c r="A24" i="6"/>
  <c r="L38" i="13"/>
  <c r="N15" i="5"/>
  <c r="L37" i="13"/>
  <c r="N14" i="5"/>
  <c r="L36" i="13"/>
  <c r="N13" i="5"/>
  <c r="L35" i="13"/>
  <c r="N12" i="5"/>
  <c r="L12" i="5"/>
  <c r="I9" i="6"/>
  <c r="B9" i="6"/>
  <c r="I11" i="6"/>
  <c r="B11" i="6"/>
  <c r="B31" i="6"/>
  <c r="B30" i="6"/>
  <c r="B29" i="6"/>
  <c r="B28" i="6"/>
  <c r="B27" i="6"/>
  <c r="A27" i="6"/>
  <c r="J17" i="6"/>
  <c r="L25" i="6"/>
  <c r="M23" i="6"/>
  <c r="J23" i="6"/>
  <c r="H23" i="6"/>
  <c r="B23" i="6"/>
  <c r="A23" i="6"/>
  <c r="H22" i="6"/>
  <c r="B22" i="6"/>
  <c r="A22" i="6"/>
  <c r="J21" i="6"/>
  <c r="H21" i="6"/>
  <c r="B21" i="6"/>
  <c r="A21" i="6"/>
  <c r="J20" i="6"/>
  <c r="H20" i="6"/>
  <c r="B20" i="6"/>
  <c r="A20" i="6"/>
  <c r="I15" i="6"/>
  <c r="B15" i="6"/>
  <c r="I14" i="6"/>
  <c r="B14" i="6"/>
  <c r="I13" i="6"/>
  <c r="B13" i="6"/>
  <c r="I12" i="6"/>
  <c r="B12" i="6"/>
  <c r="I10" i="6"/>
  <c r="B10" i="6"/>
  <c r="L7" i="6"/>
  <c r="B20" i="5"/>
  <c r="B21" i="5"/>
  <c r="B22" i="5"/>
  <c r="A20" i="5"/>
  <c r="O14" i="5"/>
  <c r="L39" i="13"/>
  <c r="N16" i="5"/>
  <c r="L14" i="5"/>
  <c r="L15" i="5"/>
  <c r="L16" i="5"/>
  <c r="J12" i="5"/>
  <c r="J13" i="5"/>
  <c r="J14" i="5"/>
  <c r="J15" i="5"/>
  <c r="D12" i="5"/>
  <c r="D13" i="5"/>
  <c r="D14" i="5"/>
  <c r="D15" i="5"/>
  <c r="D16" i="5"/>
  <c r="B12" i="5"/>
  <c r="B13" i="5"/>
  <c r="B14" i="5"/>
  <c r="B15" i="5"/>
  <c r="A12" i="5"/>
  <c r="A13" i="5"/>
  <c r="A14" i="5"/>
  <c r="A15" i="5"/>
  <c r="L34" i="13"/>
  <c r="N11" i="5"/>
  <c r="L11" i="5"/>
  <c r="J11" i="5"/>
  <c r="D11" i="5"/>
  <c r="B11" i="5"/>
  <c r="A11" i="5"/>
  <c r="H3" i="5"/>
  <c r="L9" i="5"/>
  <c r="L8" i="5"/>
  <c r="L7" i="5"/>
  <c r="L6" i="5"/>
  <c r="D9" i="5"/>
  <c r="D8" i="5"/>
  <c r="D7" i="5"/>
  <c r="D6" i="5"/>
  <c r="D5" i="5"/>
  <c r="M21" i="6"/>
  <c r="J16" i="5"/>
  <c r="M19" i="1"/>
  <c r="O15" i="5"/>
  <c r="M36" i="13" l="1"/>
  <c r="M39" i="13" s="1"/>
  <c r="L13" i="5"/>
  <c r="J22" i="6"/>
  <c r="J20" i="1"/>
  <c r="M20" i="6"/>
  <c r="M18" i="1"/>
  <c r="O11" i="5"/>
  <c r="M23" i="1" l="1"/>
  <c r="M25" i="6"/>
  <c r="O16" i="5"/>
  <c r="M22" i="6"/>
  <c r="O13" i="5"/>
  <c r="M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Lai</author>
  </authors>
  <commentList>
    <comment ref="D3" authorId="0" shapeId="0" xr:uid="{70B022A1-57A0-4642-B8EE-71ECF2261111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4" authorId="0" shapeId="0" xr:uid="{BC92B85F-A945-4D8C-B1C2-9D1A8BEF7CD3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7" authorId="0" shapeId="0" xr:uid="{36C0BC90-F5E6-4E19-B185-F6D685539465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15" authorId="0" shapeId="0" xr:uid="{E6433F1A-7EA6-4386-85C9-EFBC38841492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請註明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Mr. / Mrs. / Miss</t>
        </r>
      </text>
    </comment>
    <comment ref="D16" authorId="0" shapeId="0" xr:uid="{BE7E675D-B16B-4990-AC72-11A03734FA21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請加國碼
</t>
        </r>
      </text>
    </comment>
    <comment ref="D21" authorId="0" shapeId="0" xr:uid="{1841F992-C3B0-4A5C-BB15-3AE66968652B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請註明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Mr. / Mrs. / Miss</t>
        </r>
      </text>
    </comment>
    <comment ref="D22" authorId="0" shapeId="0" xr:uid="{B0259E10-4BA1-4189-848F-388DCE8E396B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請加國碼
</t>
        </r>
      </text>
    </comment>
    <comment ref="D23" authorId="0" shapeId="0" xr:uid="{07445DAE-98DA-4C28-899C-C9FC0129FC75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5" authorId="0" shapeId="0" xr:uid="{2E382E79-CAD8-4F6D-BA05-6AA1076FA46C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6" authorId="0" shapeId="0" xr:uid="{A3167731-65B7-43B2-8FD1-0D05B1DC5A00}">
      <text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copy </t>
        </r>
        <r>
          <rPr>
            <sz val="9"/>
            <color rgb="FF000000"/>
            <rFont val="新細明體"/>
            <family val="1"/>
            <charset val="136"/>
          </rPr>
          <t>右邊適合的選項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再</t>
        </r>
        <r>
          <rPr>
            <sz val="9"/>
            <color rgb="FF000000"/>
            <rFont val="新細明體"/>
            <family val="1"/>
            <charset val="136"/>
          </rPr>
          <t xml:space="preserve"> paste </t>
        </r>
        <r>
          <rPr>
            <sz val="9"/>
            <color rgb="FF000000"/>
            <rFont val="新細明體"/>
            <family val="1"/>
            <charset val="136"/>
          </rPr>
          <t>上即可</t>
        </r>
      </text>
    </comment>
    <comment ref="B41" authorId="0" shapeId="0" xr:uid="{3469B983-4D5A-4333-9CF5-EA275353F74D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key  </t>
        </r>
        <r>
          <rPr>
            <sz val="9"/>
            <color rgb="FF000000"/>
            <rFont val="新細明體"/>
            <family val="1"/>
            <charset val="136"/>
          </rPr>
          <t>英文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會顯示在</t>
        </r>
        <r>
          <rPr>
            <sz val="9"/>
            <color rgb="FF000000"/>
            <rFont val="新細明體"/>
            <family val="1"/>
            <charset val="136"/>
          </rPr>
          <t xml:space="preserve"> PI </t>
        </r>
        <r>
          <rPr>
            <sz val="9"/>
            <color rgb="FF000000"/>
            <rFont val="新細明體"/>
            <family val="1"/>
            <charset val="136"/>
          </rPr>
          <t>上</t>
        </r>
      </text>
    </comment>
  </commentList>
</comments>
</file>

<file path=xl/sharedStrings.xml><?xml version="1.0" encoding="utf-8"?>
<sst xmlns="http://schemas.openxmlformats.org/spreadsheetml/2006/main" count="192" uniqueCount="129">
  <si>
    <t>請填單者填寫黃色格子的部份，謝謝！</t>
    <phoneticPr fontId="1" type="noConversion"/>
  </si>
  <si>
    <t>申請日期</t>
    <phoneticPr fontId="1" type="noConversion"/>
  </si>
  <si>
    <t>申請人</t>
    <phoneticPr fontId="1" type="noConversion"/>
  </si>
  <si>
    <t>Jun Morishita</t>
    <phoneticPr fontId="1" type="noConversion"/>
  </si>
  <si>
    <t>客戶訂單日期</t>
    <phoneticPr fontId="1" type="noConversion"/>
  </si>
  <si>
    <t>客戶訂單號碼</t>
    <phoneticPr fontId="1" type="noConversion"/>
  </si>
  <si>
    <t>NA</t>
    <phoneticPr fontId="1" type="noConversion"/>
  </si>
  <si>
    <t>銷售單號碼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</si>
  <si>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請填寫表單單號的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數字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即可</t>
    </r>
    <phoneticPr fontId="1" type="noConversion"/>
  </si>
  <si>
    <t>預計出貨日期</t>
    <phoneticPr fontId="1" type="noConversion"/>
  </si>
  <si>
    <t>出貨單號碼</t>
    <phoneticPr fontId="1" type="noConversion"/>
  </si>
  <si>
    <t>客戶名稱</t>
    <phoneticPr fontId="1" type="noConversion"/>
  </si>
  <si>
    <r>
      <t>AlphaTheta</t>
    </r>
    <r>
      <rPr>
        <sz val="11"/>
        <rFont val="ＭＳ 明朝"/>
        <family val="3"/>
        <charset val="128"/>
      </rPr>
      <t>株式会社</t>
    </r>
    <phoneticPr fontId="1" type="noConversion"/>
  </si>
  <si>
    <t>客戶統編/稅務證號</t>
    <phoneticPr fontId="1" type="noConversion"/>
  </si>
  <si>
    <t>BILL TO</t>
    <phoneticPr fontId="1" type="noConversion"/>
  </si>
  <si>
    <t>Quality and Production Management Department</t>
    <phoneticPr fontId="1" type="noConversion"/>
  </si>
  <si>
    <t>Production Planning Division</t>
    <phoneticPr fontId="1" type="noConversion"/>
  </si>
  <si>
    <t>帳務聯絡人</t>
    <phoneticPr fontId="1" type="noConversion"/>
  </si>
  <si>
    <t>Ms. Miho Kitamura</t>
    <phoneticPr fontId="1" type="noConversion"/>
  </si>
  <si>
    <t>SS2201012JP</t>
    <phoneticPr fontId="1" type="noConversion"/>
  </si>
  <si>
    <t>電話</t>
    <phoneticPr fontId="1" type="noConversion"/>
  </si>
  <si>
    <t>+81-45-522-5398</t>
    <phoneticPr fontId="1" type="noConversion"/>
  </si>
  <si>
    <t xml:space="preserve">SHIP TO </t>
    <phoneticPr fontId="1" type="noConversion"/>
  </si>
  <si>
    <t>出貨聯絡人</t>
    <phoneticPr fontId="1" type="noConversion"/>
  </si>
  <si>
    <t>Mrs. Miho Kitamura</t>
    <phoneticPr fontId="1" type="noConversion"/>
  </si>
  <si>
    <t>送貨方式</t>
    <phoneticPr fontId="1" type="noConversion"/>
  </si>
  <si>
    <t>空運</t>
    <phoneticPr fontId="1" type="noConversion"/>
  </si>
  <si>
    <t>海運</t>
    <phoneticPr fontId="1" type="noConversion"/>
  </si>
  <si>
    <t>快遞</t>
    <phoneticPr fontId="1" type="noConversion"/>
  </si>
  <si>
    <t>其他</t>
    <phoneticPr fontId="1" type="noConversion"/>
  </si>
  <si>
    <t>此次交易幣別</t>
    <phoneticPr fontId="1" type="noConversion"/>
  </si>
  <si>
    <t>USD</t>
    <phoneticPr fontId="1" type="noConversion"/>
  </si>
  <si>
    <t>JPY</t>
    <phoneticPr fontId="1" type="noConversion"/>
  </si>
  <si>
    <t>EUR</t>
    <phoneticPr fontId="1" type="noConversion"/>
  </si>
  <si>
    <t>Other_______</t>
    <phoneticPr fontId="1" type="noConversion"/>
  </si>
  <si>
    <t>稅別</t>
    <phoneticPr fontId="1" type="noConversion"/>
  </si>
  <si>
    <t>應稅</t>
    <phoneticPr fontId="1" type="noConversion"/>
  </si>
  <si>
    <t>零稅</t>
    <phoneticPr fontId="1" type="noConversion"/>
  </si>
  <si>
    <t>免稅</t>
    <phoneticPr fontId="1" type="noConversion"/>
  </si>
  <si>
    <t>付款方式</t>
    <phoneticPr fontId="1" type="noConversion"/>
  </si>
  <si>
    <t xml:space="preserve"> 月結_____天票</t>
  </si>
  <si>
    <t xml:space="preserve">  T/T in advance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</si>
  <si>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貨到付現</t>
    </r>
    <phoneticPr fontId="1" type="noConversion"/>
  </si>
  <si>
    <t>若有需要購買硬體者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</si>
  <si>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貨到現金票</t>
    </r>
    <phoneticPr fontId="1" type="noConversion"/>
  </si>
  <si>
    <t>，請記得填請購單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</si>
  <si>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</si>
  <si>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月結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</si>
  <si>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其他</t>
    </r>
    <r>
      <rPr>
        <sz val="11"/>
        <color indexed="12"/>
        <rFont val="Times New Roman"/>
        <family val="1"/>
      </rPr>
      <t>___________</t>
    </r>
    <phoneticPr fontId="1" type="noConversion"/>
  </si>
  <si>
    <t>序號</t>
    <phoneticPr fontId="1" type="noConversion"/>
  </si>
  <si>
    <t>貨號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</si>
  <si>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</si>
  <si>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</si>
  <si>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</si>
  <si>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</si>
  <si>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A&amp;W Phonelink</t>
    <phoneticPr fontId="1" type="noConversion"/>
  </si>
  <si>
    <t>Japanese Consumption Tax 10%</t>
    <phoneticPr fontId="1" type="noConversion"/>
  </si>
  <si>
    <t>合計：</t>
    <phoneticPr fontId="1" type="noConversion"/>
  </si>
  <si>
    <t>Note:</t>
    <phoneticPr fontId="1" type="noConversion"/>
  </si>
  <si>
    <r>
      <t>* 2025/1/23  TTM: 156.50     JPY tax amount (10% Standard Tax rate):  JPY 512,966</t>
    </r>
    <r>
      <rPr>
        <sz val="11"/>
        <rFont val="細明體"/>
        <family val="3"/>
        <charset val="136"/>
      </rPr>
      <t xml:space="preserve"> </t>
    </r>
    <phoneticPr fontId="1" type="noConversion"/>
  </si>
  <si>
    <t>* Please pay in US dollars. The above taxes are for accounting purposes.</t>
    <phoneticPr fontId="1" type="noConversion"/>
  </si>
  <si>
    <r>
      <rPr>
        <sz val="11"/>
        <rFont val="細明體"/>
        <family val="3"/>
        <charset val="136"/>
      </rPr>
      <t>英文數字大寫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請填於下方黃色格內</t>
    </r>
    <phoneticPr fontId="1" type="noConversion"/>
  </si>
  <si>
    <t>Vendor</t>
    <phoneticPr fontId="1" type="noConversion"/>
  </si>
  <si>
    <t>物料</t>
    <phoneticPr fontId="1" type="noConversion"/>
  </si>
  <si>
    <t>料號</t>
    <phoneticPr fontId="1" type="noConversion"/>
  </si>
  <si>
    <t>株式會社 A&amp;W</t>
    <phoneticPr fontId="1" type="noConversion"/>
  </si>
  <si>
    <t>銷售申請單</t>
    <phoneticPr fontId="1" type="noConversion"/>
  </si>
  <si>
    <t>申請日期：</t>
    <phoneticPr fontId="1" type="noConversion"/>
  </si>
  <si>
    <t>核准</t>
    <phoneticPr fontId="1" type="noConversion"/>
  </si>
  <si>
    <t>主管</t>
    <phoneticPr fontId="1" type="noConversion"/>
  </si>
  <si>
    <t>會簽</t>
    <phoneticPr fontId="1" type="noConversion"/>
  </si>
  <si>
    <r>
      <t>一般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費用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請購單</t>
    </r>
  </si>
  <si>
    <t>請購單號：</t>
  </si>
  <si>
    <t>請購部門：</t>
  </si>
  <si>
    <t>Sales &amp; Marketing</t>
    <phoneticPr fontId="1" type="noConversion"/>
  </si>
  <si>
    <r>
      <t>請購日期：</t>
    </r>
    <r>
      <rPr>
        <sz val="12"/>
        <rFont val="Times New Roman"/>
        <family val="1"/>
      </rPr>
      <t xml:space="preserve"> </t>
    </r>
  </si>
  <si>
    <t>費用分攤比例：</t>
  </si>
  <si>
    <t>用途說明：</t>
  </si>
  <si>
    <t>參考廠商：</t>
  </si>
  <si>
    <t xml:space="preserve"> </t>
  </si>
  <si>
    <t>期間：</t>
  </si>
  <si>
    <t>序號</t>
  </si>
  <si>
    <r>
      <t>品名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規格</t>
    </r>
  </si>
  <si>
    <t>需求日期</t>
  </si>
  <si>
    <t>數量</t>
  </si>
  <si>
    <t>預估單價</t>
  </si>
  <si>
    <t>小計金額</t>
  </si>
  <si>
    <t>備註</t>
  </si>
  <si>
    <r>
      <rPr>
        <sz val="12"/>
        <rFont val="新細明體"/>
        <family val="1"/>
        <charset val="136"/>
      </rPr>
      <t>總計：</t>
    </r>
    <phoneticPr fontId="1" type="noConversion"/>
  </si>
  <si>
    <t>核准</t>
  </si>
  <si>
    <t>主管</t>
  </si>
  <si>
    <t>會簽</t>
  </si>
  <si>
    <t>申請人</t>
  </si>
  <si>
    <t>A&amp;W Co., Ltd</t>
    <phoneticPr fontId="1" type="noConversion"/>
  </si>
  <si>
    <t>PROFORMA      INVOICE</t>
    <phoneticPr fontId="1" type="noConversion"/>
  </si>
  <si>
    <t>Invoice No. :</t>
    <phoneticPr fontId="1" type="noConversion"/>
  </si>
  <si>
    <t>Date :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</si>
  <si>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請直接</t>
    </r>
    <r>
      <rPr>
        <sz val="11"/>
        <rFont val="Times New Roman"/>
        <family val="1"/>
      </rPr>
      <t xml:space="preserve"> key </t>
    </r>
    <r>
      <rPr>
        <sz val="11"/>
        <rFont val="細明體"/>
        <family val="3"/>
        <charset val="136"/>
      </rPr>
      <t>日期，例：</t>
    </r>
    <r>
      <rPr>
        <sz val="11"/>
        <rFont val="Times New Roman"/>
        <family val="1"/>
      </rPr>
      <t>key in 11/18</t>
    </r>
    <r>
      <rPr>
        <sz val="11"/>
        <rFont val="細明體"/>
        <family val="3"/>
        <charset val="136"/>
      </rPr>
      <t>，即會顯示</t>
    </r>
    <r>
      <rPr>
        <sz val="11"/>
        <rFont val="Times New Roman"/>
        <family val="1"/>
      </rPr>
      <t xml:space="preserve"> 2005/11/18</t>
    </r>
    <phoneticPr fontId="1" type="noConversion"/>
  </si>
  <si>
    <t>REF No.:</t>
    <phoneticPr fontId="1" type="noConversion"/>
  </si>
  <si>
    <t>SHIP TO:</t>
    <phoneticPr fontId="1" type="noConversion"/>
  </si>
  <si>
    <t>BILL TO:</t>
    <phoneticPr fontId="1" type="noConversion"/>
  </si>
  <si>
    <t>ATTN:</t>
    <phoneticPr fontId="1" type="noConversion"/>
  </si>
  <si>
    <t>TEL:</t>
    <phoneticPr fontId="1" type="noConversion"/>
  </si>
  <si>
    <t>CURRENCY:</t>
    <phoneticPr fontId="1" type="noConversion"/>
  </si>
  <si>
    <t>ITEM</t>
    <phoneticPr fontId="1" type="noConversion"/>
  </si>
  <si>
    <t>DESCRIPTION</t>
    <phoneticPr fontId="1" type="noConversion"/>
  </si>
  <si>
    <t>Q'TY</t>
    <phoneticPr fontId="1" type="noConversion"/>
  </si>
  <si>
    <t>UNIT PRICE</t>
    <phoneticPr fontId="1" type="noConversion"/>
  </si>
  <si>
    <t>AMOUNT</t>
    <phoneticPr fontId="1" type="noConversion"/>
  </si>
  <si>
    <t>Total</t>
    <phoneticPr fontId="1" type="noConversion"/>
  </si>
  <si>
    <t>Bank Details:</t>
    <phoneticPr fontId="1" type="noConversion"/>
  </si>
  <si>
    <t>Bank:</t>
    <phoneticPr fontId="1" type="noConversion"/>
  </si>
  <si>
    <t>MEGA INTERNATIONAL COMMERCIAL BANK CO LTD</t>
    <phoneticPr fontId="1" type="noConversion"/>
  </si>
  <si>
    <t>TOKYO BRANCH</t>
    <phoneticPr fontId="1" type="noConversion"/>
  </si>
  <si>
    <t>SWIFT:</t>
    <phoneticPr fontId="1" type="noConversion"/>
  </si>
  <si>
    <t>ICBCJPJT</t>
    <phoneticPr fontId="1" type="noConversion"/>
  </si>
  <si>
    <t>A/C Name:</t>
    <phoneticPr fontId="1" type="noConversion"/>
  </si>
  <si>
    <t>A&amp;W CO., LTD</t>
    <phoneticPr fontId="1" type="noConversion"/>
  </si>
  <si>
    <t>A/C No.:</t>
    <phoneticPr fontId="1" type="noConversion"/>
  </si>
  <si>
    <t>107385</t>
    <phoneticPr fontId="1" type="noConversion"/>
  </si>
  <si>
    <t>Signature:</t>
    <phoneticPr fontId="1" type="noConversion"/>
  </si>
  <si>
    <t>A&amp;W Co., Ltd.</t>
    <phoneticPr fontId="1" type="noConversion"/>
  </si>
  <si>
    <t>INVOICE</t>
    <phoneticPr fontId="1" type="noConversion"/>
  </si>
  <si>
    <t>登録番号：</t>
    <phoneticPr fontId="1" type="noConversion"/>
  </si>
  <si>
    <t>T9012301008225</t>
    <phoneticPr fontId="1" type="noConversion"/>
  </si>
  <si>
    <t>Period:</t>
    <phoneticPr fontId="1" type="noConversion"/>
  </si>
  <si>
    <t>From 2024/10/1 to 2024/12/31</t>
    <phoneticPr fontId="1" type="noConversion"/>
  </si>
  <si>
    <t>SA2604012JP</t>
    <phoneticPr fontId="1" type="noConversion"/>
  </si>
  <si>
    <t>SS2604012JP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</si>
</sst>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/d;@"/>
    <numFmt numFmtId="177" formatCode="#,##0.00_ "/>
    <numFmt numFmtId="178" formatCode="#,##0_ "/>
    <numFmt numFmtId="179" formatCode="&quot;INV&quot;\ 000000"/>
    <numFmt numFmtId="180" formatCode="&quot;SA&quot;\ \ 0000000&quot;JP&quot;"/>
    <numFmt numFmtId="181" formatCode="&quot;SS&quot;\ \ 0000000&quot;JP&quot;"/>
    <numFmt numFmtId="182" formatCode="&quot;INV&quot;\ 000000&quot;JP&quot;"/>
  </numFmts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b/>
      <sz val="16"/>
      <name val="標楷體"/>
      <family val="4"/>
      <charset val="136"/>
    </font>
    <font>
      <sz val="11"/>
      <color indexed="12"/>
      <name val="標楷體"/>
      <family val="4"/>
      <charset val="136"/>
    </font>
    <font>
      <sz val="11"/>
      <color indexed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8"/>
      <name val="Times New Roman"/>
      <family val="1"/>
    </font>
    <font>
      <b/>
      <u/>
      <sz val="11"/>
      <name val="Times New Roman"/>
      <family val="1"/>
    </font>
    <font>
      <b/>
      <u/>
      <sz val="12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name val="標楷體"/>
      <family val="4"/>
      <charset val="136"/>
    </font>
    <font>
      <sz val="11"/>
      <name val="游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Yu Gothic"/>
      <family val="2"/>
      <charset val="128"/>
    </font>
    <font>
      <sz val="11"/>
      <name val="新細明體"/>
      <family val="1"/>
      <charset val="136"/>
    </font>
    <font>
      <sz val="11"/>
      <name val="ＭＳ 明朝"/>
      <family val="3"/>
      <charset val="128"/>
    </font>
    <font>
      <b/>
      <sz val="14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36"/>
      <color theme="0" tint="-0.499984740745262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3" fillId="0" borderId="3" xfId="0" applyFont="1" applyBorder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top" wrapText="1"/>
    </xf>
    <xf numFmtId="0" fontId="26" fillId="2" borderId="0" xfId="0" applyFont="1" applyFill="1" applyProtection="1">
      <alignment vertical="center"/>
      <protection locked="0"/>
    </xf>
    <xf numFmtId="0" fontId="27" fillId="2" borderId="0" xfId="0" applyFont="1" applyFill="1" applyProtection="1">
      <alignment vertical="center"/>
      <protection locked="0"/>
    </xf>
    <xf numFmtId="0" fontId="28" fillId="0" borderId="0" xfId="0" applyFont="1">
      <alignment vertical="center"/>
    </xf>
    <xf numFmtId="0" fontId="2" fillId="0" borderId="0" xfId="0" quotePrefix="1" applyFont="1" applyAlignment="1">
      <alignment horizontal="left" vertical="center" indent="1"/>
    </xf>
    <xf numFmtId="0" fontId="2" fillId="5" borderId="0" xfId="0" applyFont="1" applyFill="1">
      <alignment vertical="center"/>
    </xf>
    <xf numFmtId="0" fontId="29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3" fillId="0" borderId="2" xfId="0" applyFont="1" applyBorder="1" applyAlignment="1" applyProtection="1">
      <alignment vertical="top" wrapText="1"/>
      <protection locked="0"/>
    </xf>
    <xf numFmtId="0" fontId="3" fillId="3" borderId="0" xfId="0" applyFont="1" applyFill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182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180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>
      <alignment vertical="center"/>
    </xf>
    <xf numFmtId="0" fontId="2" fillId="0" borderId="0" xfId="0" applyFont="1" applyAlignment="1">
      <alignment horizontal="left" vertical="center" indent="1"/>
    </xf>
    <xf numFmtId="0" fontId="3" fillId="0" borderId="2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178" fontId="3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15" fillId="0" borderId="13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right" vertical="center"/>
    </xf>
    <xf numFmtId="0" fontId="3" fillId="3" borderId="0" xfId="0" applyFont="1" applyFill="1" applyProtection="1">
      <alignment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177" fontId="3" fillId="0" borderId="8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78" fontId="3" fillId="3" borderId="2" xfId="0" applyNumberFormat="1" applyFont="1" applyFill="1" applyBorder="1" applyAlignment="1" applyProtection="1">
      <alignment vertical="top" wrapText="1"/>
      <protection locked="0"/>
    </xf>
    <xf numFmtId="178" fontId="3" fillId="0" borderId="2" xfId="0" applyNumberFormat="1" applyFont="1" applyBorder="1" applyAlignment="1">
      <alignment vertical="top" wrapText="1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81" fontId="3" fillId="3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left" vertical="center"/>
      <protection locked="0"/>
    </xf>
    <xf numFmtId="0" fontId="11" fillId="7" borderId="3" xfId="0" applyFont="1" applyFill="1" applyBorder="1" applyAlignment="1" applyProtection="1">
      <alignment horizontal="left" vertical="center"/>
      <protection locked="0"/>
    </xf>
    <xf numFmtId="0" fontId="3" fillId="7" borderId="8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7" borderId="3" xfId="0" quotePrefix="1" applyFont="1" applyFill="1" applyBorder="1" applyAlignment="1" applyProtection="1">
      <alignment horizontal="left" vertical="center"/>
      <protection locked="0"/>
    </xf>
    <xf numFmtId="0" fontId="20" fillId="7" borderId="3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80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0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8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0" fillId="6" borderId="2" xfId="0" applyFill="1" applyBorder="1">
      <alignment vertical="center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>
      <alignment vertical="center"/>
    </xf>
    <xf numFmtId="178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left" vertical="center"/>
    </xf>
    <xf numFmtId="180" fontId="3" fillId="0" borderId="8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21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9" fillId="6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19" fillId="5" borderId="8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19" fillId="5" borderId="1" xfId="0" applyFont="1" applyFill="1" applyBorder="1" applyAlignment="1">
      <alignment vertical="center" wrapText="1"/>
    </xf>
    <xf numFmtId="14" fontId="19" fillId="5" borderId="8" xfId="0" applyNumberFormat="1" applyFont="1" applyFill="1" applyBorder="1" applyAlignment="1">
      <alignment vertical="center" wrapText="1"/>
    </xf>
    <xf numFmtId="0" fontId="19" fillId="6" borderId="11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9" fillId="5" borderId="13" xfId="0" applyFont="1" applyFill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5" borderId="9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9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Border="1">
      <alignment vertical="center"/>
    </xf>
    <xf numFmtId="0" fontId="2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177" fontId="2" fillId="5" borderId="3" xfId="0" applyNumberFormat="1" applyFont="1" applyFill="1" applyBorder="1" applyAlignment="1">
      <alignment vertical="top" wrapText="1"/>
    </xf>
    <xf numFmtId="177" fontId="2" fillId="5" borderId="1" xfId="0" applyNumberFormat="1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5" borderId="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78" fontId="2" fillId="0" borderId="3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5" borderId="3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190831</xdr:colOff>
      <xdr:row>0</xdr:row>
      <xdr:rowOff>0</xdr:rowOff>
    </xdr:from>
    <xdr:to>
      <xdr:col>1</xdr:col>
      <xdr:colOff>628153</xdr:colOff>
      <xdr:row>0</xdr:row>
      <xdr:rowOff>0</xdr:rowOff>
    </xdr:to>
    <xdr:pic>
      <xdr:nvPicPr>
        <xdr:cNvPr id="2827" name="Picture 1" descr="text-logo 1">
          <a:extLst>
            <a:ext uri="{FF2B5EF4-FFF2-40B4-BE49-F238E27FC236}">
              <a16:creationId xmlns:a16="http://schemas.microsoft.com/office/drawing/2014/main" id="{B87C999B-48C3-6DC8-37FC-7B938E6F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1" y="0"/>
          <a:ext cx="62020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691763</xdr:colOff>
      <xdr:row>0</xdr:row>
      <xdr:rowOff>0</xdr:rowOff>
    </xdr:from>
    <xdr:to>
      <xdr:col>7</xdr:col>
      <xdr:colOff>174929</xdr:colOff>
      <xdr:row>0</xdr:row>
      <xdr:rowOff>0</xdr:rowOff>
    </xdr:to>
    <xdr:pic>
      <xdr:nvPicPr>
        <xdr:cNvPr id="2828" name="Picture 2" descr="頁首_5">
          <a:extLst>
            <a:ext uri="{FF2B5EF4-FFF2-40B4-BE49-F238E27FC236}">
              <a16:creationId xmlns:a16="http://schemas.microsoft.com/office/drawing/2014/main" id="{D88AB363-9BB8-DBE8-D6E0-68B490DC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0251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190831</xdr:colOff>
      <xdr:row>0</xdr:row>
      <xdr:rowOff>0</xdr:rowOff>
    </xdr:from>
    <xdr:to>
      <xdr:col>1</xdr:col>
      <xdr:colOff>628153</xdr:colOff>
      <xdr:row>0</xdr:row>
      <xdr:rowOff>0</xdr:rowOff>
    </xdr:to>
    <xdr:pic>
      <xdr:nvPicPr>
        <xdr:cNvPr id="2829" name="Picture 22" descr="text-logo 1">
          <a:extLst>
            <a:ext uri="{FF2B5EF4-FFF2-40B4-BE49-F238E27FC236}">
              <a16:creationId xmlns:a16="http://schemas.microsoft.com/office/drawing/2014/main" id="{5DD77173-5838-E0BC-A6AF-E21BE83B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1" y="0"/>
          <a:ext cx="62020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691763</xdr:colOff>
      <xdr:row>0</xdr:row>
      <xdr:rowOff>0</xdr:rowOff>
    </xdr:from>
    <xdr:to>
      <xdr:col>7</xdr:col>
      <xdr:colOff>174929</xdr:colOff>
      <xdr:row>0</xdr:row>
      <xdr:rowOff>0</xdr:rowOff>
    </xdr:to>
    <xdr:pic>
      <xdr:nvPicPr>
        <xdr:cNvPr id="2830" name="Picture 23" descr="頁首_5">
          <a:extLst>
            <a:ext uri="{FF2B5EF4-FFF2-40B4-BE49-F238E27FC236}">
              <a16:creationId xmlns:a16="http://schemas.microsoft.com/office/drawing/2014/main" id="{F9AA9B87-05FE-9330-74EF-8CF0C7EB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0251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190831</xdr:colOff>
      <xdr:row>0</xdr:row>
      <xdr:rowOff>0</xdr:rowOff>
    </xdr:from>
    <xdr:to>
      <xdr:col>1</xdr:col>
      <xdr:colOff>628153</xdr:colOff>
      <xdr:row>0</xdr:row>
      <xdr:rowOff>0</xdr:rowOff>
    </xdr:to>
    <xdr:pic>
      <xdr:nvPicPr>
        <xdr:cNvPr id="13417" name="Picture 24" descr="text-logo 1">
          <a:extLst>
            <a:ext uri="{FF2B5EF4-FFF2-40B4-BE49-F238E27FC236}">
              <a16:creationId xmlns:a16="http://schemas.microsoft.com/office/drawing/2014/main" id="{C4F9077E-1E63-A858-5BFE-594F740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1" y="0"/>
          <a:ext cx="62020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691763</xdr:colOff>
      <xdr:row>0</xdr:row>
      <xdr:rowOff>0</xdr:rowOff>
    </xdr:from>
    <xdr:to>
      <xdr:col>7</xdr:col>
      <xdr:colOff>174929</xdr:colOff>
      <xdr:row>0</xdr:row>
      <xdr:rowOff>0</xdr:rowOff>
    </xdr:to>
    <xdr:pic>
      <xdr:nvPicPr>
        <xdr:cNvPr id="13418" name="Picture 25" descr="頁首_5">
          <a:extLst>
            <a:ext uri="{FF2B5EF4-FFF2-40B4-BE49-F238E27FC236}">
              <a16:creationId xmlns:a16="http://schemas.microsoft.com/office/drawing/2014/main" id="{25AE7C8A-1936-A646-80A1-36F7D8AA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0251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318052</xdr:colOff>
      <xdr:row>0</xdr:row>
      <xdr:rowOff>0</xdr:rowOff>
    </xdr:from>
    <xdr:to>
      <xdr:col>7</xdr:col>
      <xdr:colOff>270344</xdr:colOff>
      <xdr:row>0</xdr:row>
      <xdr:rowOff>0</xdr:rowOff>
    </xdr:to>
    <xdr:grpSp>
      <xdr:nvGrpSpPr>
        <xdr:cNvPr id="13419" name="Group 26">
          <a:extLst>
            <a:ext uri="{FF2B5EF4-FFF2-40B4-BE49-F238E27FC236}">
              <a16:creationId xmlns:a16="http://schemas.microsoft.com/office/drawing/2014/main" id="{488810F0-9DC2-C28F-EE32-284CCE694AF4}"/>
            </a:ext>
          </a:extLst>
        </xdr:cNvPr>
        <xdr:cNvGrpSpPr>
          <a:grpSpLocks/>
        </xdr:cNvGrpSpPr>
      </xdr:nvGrpSpPr>
      <xdr:grpSpPr bwMode="auto">
        <a:xfrm>
          <a:off x="318052" y="0"/>
          <a:ext cx="2685967" cy="0"/>
          <a:chOff x="897" y="23"/>
          <a:chExt cx="552" cy="46"/>
        </a:xfrm>
      </xdr:grpSpPr>
      <xdr:pic>
        <xdr:nvPicPr>
          <xdr:cNvPr id="13421" name="Picture 27" descr="text-logo 1">
            <a:extLst>
              <a:ext uri="{FF2B5EF4-FFF2-40B4-BE49-F238E27FC236}">
                <a16:creationId xmlns:a16="http://schemas.microsoft.com/office/drawing/2014/main" id="{067BA0BA-609F-D79C-7667-43555468C6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422" name="Picture 28" descr="頁首_5">
            <a:extLst>
              <a:ext uri="{FF2B5EF4-FFF2-40B4-BE49-F238E27FC236}">
                <a16:creationId xmlns:a16="http://schemas.microsoft.com/office/drawing/2014/main" id="{16C7B4D6-0AD2-7A1D-F9EF-275D54CE6D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166977</xdr:colOff>
      <xdr:row>0</xdr:row>
      <xdr:rowOff>143123</xdr:rowOff>
    </xdr:from>
    <xdr:to>
      <xdr:col>4</xdr:col>
      <xdr:colOff>119270</xdr:colOff>
      <xdr:row>0</xdr:row>
      <xdr:rowOff>548640</xdr:rowOff>
    </xdr:to>
    <xdr:pic>
      <xdr:nvPicPr>
        <xdr:cNvPr id="13420" name="圖片 9" descr="text-logo 1.jpg">
          <a:extLst>
            <a:ext uri="{FF2B5EF4-FFF2-40B4-BE49-F238E27FC236}">
              <a16:creationId xmlns:a16="http://schemas.microsoft.com/office/drawing/2014/main" id="{4C9C72E7-F6EF-8BAC-5C30-0B1BF6DC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94" y="143123"/>
          <a:ext cx="1168842" cy="405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190831</xdr:colOff>
      <xdr:row>0</xdr:row>
      <xdr:rowOff>0</xdr:rowOff>
    </xdr:from>
    <xdr:to>
      <xdr:col>1</xdr:col>
      <xdr:colOff>628153</xdr:colOff>
      <xdr:row>0</xdr:row>
      <xdr:rowOff>0</xdr:rowOff>
    </xdr:to>
    <xdr:pic>
      <xdr:nvPicPr>
        <xdr:cNvPr id="12469" name="Picture 1" descr="text-logo 1">
          <a:extLst>
            <a:ext uri="{FF2B5EF4-FFF2-40B4-BE49-F238E27FC236}">
              <a16:creationId xmlns:a16="http://schemas.microsoft.com/office/drawing/2014/main" id="{B0B3DF2C-D7BB-FBD3-7165-380A3F74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1" y="0"/>
          <a:ext cx="62020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691763</xdr:colOff>
      <xdr:row>0</xdr:row>
      <xdr:rowOff>0</xdr:rowOff>
    </xdr:from>
    <xdr:to>
      <xdr:col>7</xdr:col>
      <xdr:colOff>174929</xdr:colOff>
      <xdr:row>0</xdr:row>
      <xdr:rowOff>0</xdr:rowOff>
    </xdr:to>
    <xdr:pic>
      <xdr:nvPicPr>
        <xdr:cNvPr id="12470" name="Picture 2" descr="頁首_5">
          <a:extLst>
            <a:ext uri="{FF2B5EF4-FFF2-40B4-BE49-F238E27FC236}">
              <a16:creationId xmlns:a16="http://schemas.microsoft.com/office/drawing/2014/main" id="{A54E3BF6-441C-4C69-1681-E8068F11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0251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318052</xdr:colOff>
      <xdr:row>0</xdr:row>
      <xdr:rowOff>0</xdr:rowOff>
    </xdr:from>
    <xdr:to>
      <xdr:col>7</xdr:col>
      <xdr:colOff>270344</xdr:colOff>
      <xdr:row>0</xdr:row>
      <xdr:rowOff>0</xdr:rowOff>
    </xdr:to>
    <xdr:grpSp>
      <xdr:nvGrpSpPr>
        <xdr:cNvPr id="12471" name="Group 22">
          <a:extLst>
            <a:ext uri="{FF2B5EF4-FFF2-40B4-BE49-F238E27FC236}">
              <a16:creationId xmlns:a16="http://schemas.microsoft.com/office/drawing/2014/main" id="{8BB4A52F-8FD0-D950-CE0C-29365CF38113}"/>
            </a:ext>
          </a:extLst>
        </xdr:cNvPr>
        <xdr:cNvGrpSpPr>
          <a:grpSpLocks/>
        </xdr:cNvGrpSpPr>
      </xdr:nvGrpSpPr>
      <xdr:grpSpPr bwMode="auto">
        <a:xfrm>
          <a:off x="318052" y="0"/>
          <a:ext cx="2654852" cy="0"/>
          <a:chOff x="897" y="23"/>
          <a:chExt cx="552" cy="46"/>
        </a:xfrm>
      </xdr:grpSpPr>
      <xdr:pic>
        <xdr:nvPicPr>
          <xdr:cNvPr id="12473" name="Picture 23" descr="text-logo 1">
            <a:extLst>
              <a:ext uri="{FF2B5EF4-FFF2-40B4-BE49-F238E27FC236}">
                <a16:creationId xmlns:a16="http://schemas.microsoft.com/office/drawing/2014/main" id="{F5A0FCEB-DD2A-C59A-9398-9E437B0CC8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474" name="Picture 24" descr="頁首_5">
            <a:extLst>
              <a:ext uri="{FF2B5EF4-FFF2-40B4-BE49-F238E27FC236}">
                <a16:creationId xmlns:a16="http://schemas.microsoft.com/office/drawing/2014/main" id="{6737EB5C-CC73-FC11-B2F6-2385DD1833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166977</xdr:colOff>
      <xdr:row>0</xdr:row>
      <xdr:rowOff>143123</xdr:rowOff>
    </xdr:from>
    <xdr:to>
      <xdr:col>4</xdr:col>
      <xdr:colOff>119270</xdr:colOff>
      <xdr:row>0</xdr:row>
      <xdr:rowOff>620202</xdr:rowOff>
    </xdr:to>
    <xdr:pic>
      <xdr:nvPicPr>
        <xdr:cNvPr id="12472" name="圖片 9" descr="text-logo 1.jpg">
          <a:extLst>
            <a:ext uri="{FF2B5EF4-FFF2-40B4-BE49-F238E27FC236}">
              <a16:creationId xmlns:a16="http://schemas.microsoft.com/office/drawing/2014/main" id="{986E7065-08ED-D7FC-083E-893B0F0B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94" y="143123"/>
          <a:ext cx="1168842" cy="4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AC57-0A61-430C-B7FF-437BCBE7A913}">
  <dimension ref="A1:W54"/>
  <sheetViews>
    <sheetView topLeftCell="A41" zoomScale="150" zoomScaleNormal="150" workbookViewId="0">
      <selection activeCell="M7" sqref="M7"/>
    </sheetView>
  </sheetViews>
  <sheetFormatPr defaultColWidth="9" defaultRowHeight="13.8"/>
  <cols>
    <col min="1" max="3" width="5.6640625" style="5" customWidth="1"/>
    <col min="4" max="5" width="12.6640625" style="5" customWidth="1"/>
    <col min="6" max="8" width="4.109375" style="5" customWidth="1"/>
    <col min="9" max="9" width="6" style="5" customWidth="1"/>
    <col min="10" max="11" width="4.109375" style="5" customWidth="1"/>
    <col min="12" max="12" width="6.109375" style="5" customWidth="1"/>
    <col min="13" max="17" width="4.109375" style="5" customWidth="1"/>
    <col min="18" max="23" width="9" style="5"/>
    <col min="24" max="24" width="12.77734375" style="5" customWidth="1"/>
    <col min="25" max="16384" width="9" style="5"/>
  </cols>
  <sheetData>
    <row r="1" spans="1:23" ht="22.2">
      <c r="B1" s="28"/>
      <c r="C1" s="2"/>
      <c r="D1" s="1"/>
      <c r="E1" s="3" t="s">
        <v>0</v>
      </c>
      <c r="F1" s="4"/>
      <c r="G1" s="4"/>
      <c r="H1" s="4"/>
      <c r="I1" s="4"/>
      <c r="J1" s="4"/>
      <c r="K1" s="35"/>
      <c r="L1" s="1"/>
      <c r="M1" s="1"/>
      <c r="N1" s="1"/>
      <c r="O1" s="1"/>
    </row>
    <row r="2" spans="1:23">
      <c r="A2" s="1"/>
      <c r="B2" s="1"/>
      <c r="C2" s="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3" ht="15">
      <c r="A3" s="108" t="s">
        <v>1</v>
      </c>
      <c r="B3" s="109"/>
      <c r="C3" s="109"/>
      <c r="D3" s="121">
        <v>46127</v>
      </c>
      <c r="E3" s="121"/>
      <c r="F3" s="123" t="s">
        <v>2</v>
      </c>
      <c r="G3" s="124"/>
      <c r="H3" s="122" t="s">
        <v>3</v>
      </c>
      <c r="I3" s="105"/>
      <c r="J3" s="105"/>
      <c r="K3" s="105"/>
      <c r="L3" s="105"/>
      <c r="M3" s="105"/>
      <c r="N3" s="105"/>
      <c r="O3" s="105"/>
    </row>
    <row r="4" spans="1:23" ht="15">
      <c r="A4" s="108" t="s">
        <v>4</v>
      </c>
      <c r="B4" s="109"/>
      <c r="C4" s="109"/>
      <c r="D4" s="121">
        <v>46122</v>
      </c>
      <c r="E4" s="121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3" ht="15">
      <c r="A5" s="108" t="s">
        <v>5</v>
      </c>
      <c r="B5" s="109"/>
      <c r="C5" s="109"/>
      <c r="D5" s="105" t="s">
        <v>6</v>
      </c>
      <c r="E5" s="105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3" ht="15">
      <c r="A6" s="108" t="s">
        <v>7</v>
      </c>
      <c r="B6" s="109"/>
      <c r="C6" s="109"/>
      <c r="D6" s="125" t="s">
        <v>127</v>
      </c>
      <c r="E6" s="125"/>
      <c r="F6" s="7" t="s">
        <v>8</v>
      </c>
      <c r="G6" s="7"/>
      <c r="H6" s="7"/>
      <c r="I6" s="7"/>
      <c r="J6" s="7"/>
      <c r="K6" s="7"/>
      <c r="L6" s="7"/>
      <c r="M6" s="7"/>
      <c r="N6" s="7"/>
      <c r="O6" s="7"/>
    </row>
    <row r="7" spans="1:23" ht="15">
      <c r="A7" s="108" t="s">
        <v>9</v>
      </c>
      <c r="B7" s="109"/>
      <c r="C7" s="109"/>
      <c r="D7" s="121">
        <v>46132</v>
      </c>
      <c r="E7" s="121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3" ht="15">
      <c r="A8" s="108" t="s">
        <v>10</v>
      </c>
      <c r="B8" s="109"/>
      <c r="C8" s="109"/>
      <c r="D8" s="87" t="s">
        <v>128</v>
      </c>
      <c r="E8" s="87"/>
      <c r="F8" s="7" t="s">
        <v>8</v>
      </c>
      <c r="G8" s="7"/>
      <c r="H8" s="7"/>
      <c r="I8" s="7"/>
      <c r="J8" s="7"/>
      <c r="K8" s="7"/>
      <c r="L8" s="7"/>
      <c r="M8" s="7"/>
      <c r="N8" s="7"/>
      <c r="O8" s="7"/>
    </row>
    <row r="9" spans="1:23" ht="15">
      <c r="A9" s="108" t="s">
        <v>11</v>
      </c>
      <c r="B9" s="108"/>
      <c r="C9" s="108"/>
      <c r="D9" s="105" t="s">
        <v>12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23" ht="15">
      <c r="A10" s="108" t="s">
        <v>13</v>
      </c>
      <c r="B10" s="109"/>
      <c r="C10" s="109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23">
      <c r="A11" s="112" t="s">
        <v>14</v>
      </c>
      <c r="B11" s="113"/>
      <c r="C11" s="114"/>
      <c r="D11" s="101" t="s">
        <v>15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</row>
    <row r="12" spans="1:23">
      <c r="A12" s="115"/>
      <c r="B12" s="116"/>
      <c r="C12" s="117"/>
      <c r="D12" s="101" t="s">
        <v>16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</row>
    <row r="13" spans="1:23">
      <c r="A13" s="115"/>
      <c r="B13" s="116"/>
      <c r="C13" s="117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23">
      <c r="A14" s="118"/>
      <c r="B14" s="119"/>
      <c r="C14" s="12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23" ht="18">
      <c r="A15" s="127" t="s">
        <v>17</v>
      </c>
      <c r="B15" s="127"/>
      <c r="C15" s="127"/>
      <c r="D15" s="111" t="s">
        <v>18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4"/>
      <c r="W15" s="32" t="s">
        <v>19</v>
      </c>
    </row>
    <row r="16" spans="1:23" ht="15">
      <c r="A16" s="128" t="s">
        <v>20</v>
      </c>
      <c r="B16" s="129"/>
      <c r="C16" s="130"/>
      <c r="D16" s="110" t="s">
        <v>21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4"/>
    </row>
    <row r="17" spans="1:17">
      <c r="A17" s="112" t="s">
        <v>22</v>
      </c>
      <c r="B17" s="113"/>
      <c r="C17" s="114"/>
      <c r="D17" s="101" t="s">
        <v>15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17">
      <c r="A18" s="115"/>
      <c r="B18" s="116"/>
      <c r="C18" s="117"/>
      <c r="D18" s="101" t="s">
        <v>16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7">
      <c r="A19" s="115"/>
      <c r="B19" s="116"/>
      <c r="C19" s="11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7">
      <c r="A20" s="118"/>
      <c r="B20" s="119"/>
      <c r="C20" s="120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7" ht="15">
      <c r="A21" s="133" t="s">
        <v>23</v>
      </c>
      <c r="B21" s="134"/>
      <c r="C21" s="135"/>
      <c r="D21" s="102" t="s">
        <v>24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</row>
    <row r="22" spans="1:17" ht="15">
      <c r="A22" s="133" t="s">
        <v>20</v>
      </c>
      <c r="B22" s="134"/>
      <c r="C22" s="135"/>
      <c r="D22" s="110" t="s">
        <v>21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</row>
    <row r="23" spans="1:17" ht="15">
      <c r="A23" s="108" t="s">
        <v>25</v>
      </c>
      <c r="B23" s="109"/>
      <c r="C23" s="109"/>
      <c r="D23" s="105"/>
      <c r="E23" s="106"/>
      <c r="F23" s="107" t="s">
        <v>26</v>
      </c>
      <c r="G23" s="96"/>
      <c r="H23" s="96" t="s">
        <v>27</v>
      </c>
      <c r="I23" s="96"/>
      <c r="J23" s="96" t="s">
        <v>28</v>
      </c>
      <c r="K23" s="96"/>
      <c r="L23" s="96" t="s">
        <v>29</v>
      </c>
      <c r="M23" s="96"/>
      <c r="N23" s="96"/>
      <c r="O23" s="97"/>
      <c r="Q23" s="8"/>
    </row>
    <row r="24" spans="1:17" ht="15">
      <c r="A24" s="108" t="s">
        <v>30</v>
      </c>
      <c r="B24" s="109"/>
      <c r="C24" s="109"/>
      <c r="D24" s="98" t="s">
        <v>31</v>
      </c>
      <c r="E24" s="99"/>
      <c r="F24" s="98" t="s">
        <v>31</v>
      </c>
      <c r="G24" s="99"/>
      <c r="H24" s="99" t="s">
        <v>32</v>
      </c>
      <c r="I24" s="99"/>
      <c r="J24" s="100" t="s">
        <v>33</v>
      </c>
      <c r="K24" s="100"/>
      <c r="L24" s="99" t="s">
        <v>34</v>
      </c>
      <c r="M24" s="99"/>
      <c r="N24" s="99"/>
      <c r="O24" s="9"/>
    </row>
    <row r="25" spans="1:17" ht="15">
      <c r="A25" s="108" t="s">
        <v>35</v>
      </c>
      <c r="B25" s="109"/>
      <c r="C25" s="109"/>
      <c r="D25" s="137" t="s">
        <v>36</v>
      </c>
      <c r="E25" s="138"/>
      <c r="F25" s="91" t="s">
        <v>36</v>
      </c>
      <c r="G25" s="92"/>
      <c r="H25" s="91" t="s">
        <v>37</v>
      </c>
      <c r="I25" s="92"/>
      <c r="J25" s="91" t="s">
        <v>38</v>
      </c>
      <c r="K25" s="92"/>
      <c r="L25" s="10"/>
      <c r="M25" s="10"/>
      <c r="N25" s="10"/>
      <c r="O25" s="10"/>
    </row>
    <row r="26" spans="1:17" ht="15">
      <c r="A26" s="108" t="s">
        <v>39</v>
      </c>
      <c r="B26" s="109"/>
      <c r="C26" s="109"/>
      <c r="D26" s="105" t="s">
        <v>40</v>
      </c>
      <c r="E26" s="106"/>
      <c r="F26" s="93" t="s">
        <v>41</v>
      </c>
      <c r="G26" s="94"/>
      <c r="H26" s="94"/>
      <c r="I26" s="94"/>
      <c r="J26" s="94"/>
      <c r="K26" s="95"/>
      <c r="L26" s="10"/>
      <c r="M26" s="10"/>
      <c r="N26" s="10"/>
      <c r="O26" s="10"/>
    </row>
    <row r="27" spans="1:17" ht="15">
      <c r="A27" s="1"/>
      <c r="B27" s="1"/>
      <c r="C27" s="1"/>
      <c r="D27" s="1"/>
      <c r="E27" s="1"/>
      <c r="F27" s="88" t="s">
        <v>42</v>
      </c>
      <c r="G27" s="89"/>
      <c r="H27" s="89"/>
      <c r="I27" s="89"/>
      <c r="J27" s="89"/>
      <c r="K27" s="90"/>
      <c r="L27" s="11"/>
      <c r="M27" s="11"/>
      <c r="N27" s="11"/>
      <c r="O27" s="11"/>
    </row>
    <row r="28" spans="1:17" ht="19.8">
      <c r="A28" s="27" t="s">
        <v>43</v>
      </c>
      <c r="B28" s="1"/>
      <c r="C28" s="1"/>
      <c r="D28" s="1"/>
      <c r="E28" s="1"/>
      <c r="F28" s="88" t="s">
        <v>44</v>
      </c>
      <c r="G28" s="89"/>
      <c r="H28" s="89"/>
      <c r="I28" s="89"/>
      <c r="J28" s="89"/>
      <c r="K28" s="90"/>
      <c r="L28" s="11"/>
      <c r="M28" s="11"/>
      <c r="N28" s="11"/>
      <c r="O28" s="11"/>
    </row>
    <row r="29" spans="1:17" ht="19.8">
      <c r="A29" s="27" t="s">
        <v>45</v>
      </c>
      <c r="B29" s="1"/>
      <c r="C29" s="1"/>
      <c r="D29" s="1"/>
      <c r="E29" s="1"/>
      <c r="F29" s="88" t="s">
        <v>46</v>
      </c>
      <c r="G29" s="89"/>
      <c r="H29" s="89"/>
      <c r="I29" s="89"/>
      <c r="J29" s="89"/>
      <c r="K29" s="90"/>
      <c r="L29" s="11"/>
      <c r="M29" s="11"/>
      <c r="N29" s="11"/>
      <c r="O29" s="11"/>
    </row>
    <row r="30" spans="1:17" ht="15">
      <c r="A30" s="1"/>
      <c r="B30" s="1"/>
      <c r="C30" s="1"/>
      <c r="D30" s="1"/>
      <c r="E30" s="1"/>
      <c r="F30" s="88" t="s">
        <v>47</v>
      </c>
      <c r="G30" s="89"/>
      <c r="H30" s="89"/>
      <c r="I30" s="89"/>
      <c r="J30" s="89"/>
      <c r="K30" s="90"/>
      <c r="L30" s="11"/>
      <c r="M30" s="11"/>
      <c r="N30" s="11"/>
      <c r="O30" s="11"/>
    </row>
    <row r="31" spans="1:17" ht="15">
      <c r="A31" s="1"/>
      <c r="B31" s="1"/>
      <c r="C31" s="1"/>
      <c r="D31" s="1"/>
      <c r="E31" s="1"/>
      <c r="F31" s="69" t="s">
        <v>48</v>
      </c>
      <c r="G31" s="70"/>
      <c r="H31" s="70"/>
      <c r="I31" s="70"/>
      <c r="J31" s="70"/>
      <c r="K31" s="71"/>
      <c r="L31" s="11"/>
      <c r="M31" s="11"/>
      <c r="N31" s="11"/>
      <c r="O31" s="1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05" customHeight="1">
      <c r="A33" s="37" t="s">
        <v>49</v>
      </c>
      <c r="B33" s="84" t="s">
        <v>50</v>
      </c>
      <c r="C33" s="136"/>
      <c r="D33" s="76" t="s">
        <v>51</v>
      </c>
      <c r="E33" s="77"/>
      <c r="F33" s="77"/>
      <c r="G33" s="77"/>
      <c r="H33" s="76" t="s">
        <v>52</v>
      </c>
      <c r="I33" s="77"/>
      <c r="J33" s="76" t="s">
        <v>53</v>
      </c>
      <c r="K33" s="77"/>
      <c r="L33" s="84" t="s">
        <v>54</v>
      </c>
      <c r="M33" s="85"/>
      <c r="N33" s="85"/>
      <c r="O33" s="86"/>
    </row>
    <row r="34" spans="1:15">
      <c r="A34" s="36">
        <v>1</v>
      </c>
      <c r="B34" s="81"/>
      <c r="C34" s="83"/>
      <c r="D34" s="80" t="s">
        <v>55</v>
      </c>
      <c r="E34" s="80"/>
      <c r="F34" s="80"/>
      <c r="G34" s="80"/>
      <c r="H34" s="78">
        <v>137980</v>
      </c>
      <c r="I34" s="78"/>
      <c r="J34" s="80">
        <v>0.3</v>
      </c>
      <c r="K34" s="80"/>
      <c r="L34" s="12" t="str">
        <f>D24</f>
        <v>USD</v>
      </c>
      <c r="M34" s="72">
        <f>H34*J34</f>
        <v>41394</v>
      </c>
      <c r="N34" s="72"/>
      <c r="O34" s="73"/>
    </row>
    <row r="35" spans="1:15" ht="15" customHeight="1">
      <c r="A35" s="36"/>
      <c r="B35" s="81"/>
      <c r="C35" s="83"/>
      <c r="D35" s="80"/>
      <c r="E35" s="80"/>
      <c r="F35" s="80"/>
      <c r="G35" s="80"/>
      <c r="H35" s="78"/>
      <c r="I35" s="78"/>
      <c r="J35" s="80"/>
      <c r="K35" s="80"/>
      <c r="L35" s="12" t="str">
        <f>IF(D35=0," ",D24)</f>
        <v xml:space="preserve"> </v>
      </c>
      <c r="M35" s="72"/>
      <c r="N35" s="72"/>
      <c r="O35" s="73"/>
    </row>
    <row r="36" spans="1:15">
      <c r="A36" s="36"/>
      <c r="B36" s="81"/>
      <c r="C36" s="83"/>
      <c r="D36" s="81" t="s">
        <v>56</v>
      </c>
      <c r="E36" s="82"/>
      <c r="F36" s="82"/>
      <c r="G36" s="83"/>
      <c r="H36" s="78">
        <v>1</v>
      </c>
      <c r="I36" s="78"/>
      <c r="J36" s="80">
        <f>M34*0.1</f>
        <v>4139.4000000000005</v>
      </c>
      <c r="K36" s="80"/>
      <c r="L36" s="12" t="str">
        <f>IF(D36=0," ",D24)</f>
        <v>USD</v>
      </c>
      <c r="M36" s="72">
        <f>H36*J36</f>
        <v>4139.4000000000005</v>
      </c>
      <c r="N36" s="72"/>
      <c r="O36" s="73"/>
    </row>
    <row r="37" spans="1:15">
      <c r="A37" s="36"/>
      <c r="B37" s="81"/>
      <c r="C37" s="83"/>
      <c r="D37" s="80"/>
      <c r="E37" s="80"/>
      <c r="F37" s="80"/>
      <c r="G37" s="80"/>
      <c r="H37" s="78"/>
      <c r="I37" s="78"/>
      <c r="J37" s="80"/>
      <c r="K37" s="80"/>
      <c r="L37" s="12" t="str">
        <f>IF(D37=0," ",D24)</f>
        <v xml:space="preserve"> </v>
      </c>
      <c r="M37" s="72">
        <f>H37*J37</f>
        <v>0</v>
      </c>
      <c r="N37" s="72"/>
      <c r="O37" s="73"/>
    </row>
    <row r="38" spans="1:15">
      <c r="A38" s="36"/>
      <c r="B38" s="81"/>
      <c r="C38" s="83"/>
      <c r="D38" s="80"/>
      <c r="E38" s="80"/>
      <c r="F38" s="80"/>
      <c r="G38" s="80"/>
      <c r="H38" s="78"/>
      <c r="I38" s="78"/>
      <c r="J38" s="80"/>
      <c r="K38" s="80"/>
      <c r="L38" s="12" t="str">
        <f>IF(D38=0," ",D24)</f>
        <v xml:space="preserve"> </v>
      </c>
      <c r="M38" s="72">
        <f>H38*J38</f>
        <v>0</v>
      </c>
      <c r="N38" s="72"/>
      <c r="O38" s="73"/>
    </row>
    <row r="39" spans="1:15">
      <c r="A39" s="34"/>
      <c r="B39" s="131"/>
      <c r="C39" s="132"/>
      <c r="D39" s="74" t="s">
        <v>57</v>
      </c>
      <c r="E39" s="75"/>
      <c r="F39" s="75"/>
      <c r="G39" s="75"/>
      <c r="H39" s="79"/>
      <c r="I39" s="79"/>
      <c r="J39" s="59"/>
      <c r="K39" s="59"/>
      <c r="L39" s="12" t="str">
        <f>D24</f>
        <v>USD</v>
      </c>
      <c r="M39" s="72">
        <f>SUM(M34:O38)</f>
        <v>45533.4</v>
      </c>
      <c r="N39" s="72"/>
      <c r="O39" s="73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">
      <c r="A41" s="5" t="s">
        <v>58</v>
      </c>
      <c r="B41" s="68" t="s">
        <v>59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1:15">
      <c r="B42" s="68" t="s">
        <v>60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7" spans="1:15" ht="15">
      <c r="A47" s="5" t="s">
        <v>61</v>
      </c>
    </row>
    <row r="48" spans="1:15">
      <c r="B48" s="126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51" spans="1:15" ht="16.2">
      <c r="A51" s="139" t="s">
        <v>62</v>
      </c>
      <c r="B51" s="139"/>
      <c r="C51" s="139" t="s">
        <v>63</v>
      </c>
      <c r="D51" s="139"/>
      <c r="E51" s="139" t="s">
        <v>64</v>
      </c>
      <c r="F51" s="139"/>
      <c r="G51" s="139"/>
      <c r="H51" s="140" t="s">
        <v>52</v>
      </c>
      <c r="I51" s="141"/>
      <c r="J51" s="140" t="s">
        <v>53</v>
      </c>
      <c r="K51" s="141"/>
      <c r="L51" s="142" t="s">
        <v>54</v>
      </c>
      <c r="M51" s="143"/>
      <c r="N51" s="143"/>
      <c r="O51" s="144"/>
    </row>
    <row r="52" spans="1:15" ht="16.2">
      <c r="A52" s="145"/>
      <c r="B52" s="145"/>
      <c r="C52" s="145"/>
      <c r="D52" s="145"/>
      <c r="E52" s="145"/>
      <c r="F52" s="145"/>
      <c r="G52" s="145"/>
      <c r="H52" s="146"/>
      <c r="I52" s="146"/>
      <c r="J52" s="147"/>
      <c r="K52" s="147"/>
      <c r="L52" s="12" t="s">
        <v>31</v>
      </c>
      <c r="M52" s="72">
        <f>H52*J52</f>
        <v>0</v>
      </c>
      <c r="N52" s="72"/>
      <c r="O52" s="73"/>
    </row>
    <row r="53" spans="1:15" ht="16.2">
      <c r="A53" s="145"/>
      <c r="B53" s="145"/>
      <c r="C53" s="145"/>
      <c r="D53" s="145"/>
      <c r="E53" s="145"/>
      <c r="F53" s="145"/>
      <c r="G53" s="145"/>
      <c r="H53" s="146"/>
      <c r="I53" s="146"/>
      <c r="J53" s="147"/>
      <c r="K53" s="147"/>
      <c r="L53" s="12" t="str">
        <f>IF(D53=0," ",D36)</f>
        <v xml:space="preserve"> </v>
      </c>
      <c r="M53" s="72">
        <f>H53*J53</f>
        <v>0</v>
      </c>
      <c r="N53" s="72"/>
      <c r="O53" s="73"/>
    </row>
    <row r="54" spans="1:15" ht="16.2">
      <c r="A54" s="145"/>
      <c r="B54" s="145"/>
      <c r="C54" s="145"/>
      <c r="D54" s="145"/>
      <c r="E54" s="145"/>
      <c r="F54" s="145"/>
      <c r="G54" s="145"/>
      <c r="H54" s="146"/>
      <c r="I54" s="146"/>
      <c r="J54" s="147"/>
      <c r="K54" s="147"/>
      <c r="L54" s="12" t="str">
        <f>IF(D54=0," ",D37)</f>
        <v xml:space="preserve"> </v>
      </c>
      <c r="M54" s="72">
        <f>H54*J54</f>
        <v>0</v>
      </c>
      <c r="N54" s="72"/>
      <c r="O54" s="73"/>
    </row>
  </sheetData>
  <sheetProtection selectLockedCells="1"/>
  <mergeCells count="126">
    <mergeCell ref="A53:B53"/>
    <mergeCell ref="C53:D53"/>
    <mergeCell ref="E53:G53"/>
    <mergeCell ref="H53:I53"/>
    <mergeCell ref="J53:K53"/>
    <mergeCell ref="M53:O53"/>
    <mergeCell ref="A54:B54"/>
    <mergeCell ref="C54:D54"/>
    <mergeCell ref="E54:G54"/>
    <mergeCell ref="H54:I54"/>
    <mergeCell ref="J54:K54"/>
    <mergeCell ref="M54:O54"/>
    <mergeCell ref="A51:B51"/>
    <mergeCell ref="C51:D51"/>
    <mergeCell ref="E51:G51"/>
    <mergeCell ref="H51:I51"/>
    <mergeCell ref="J51:K51"/>
    <mergeCell ref="L51:O51"/>
    <mergeCell ref="A52:B52"/>
    <mergeCell ref="C52:D52"/>
    <mergeCell ref="E52:G52"/>
    <mergeCell ref="H52:I52"/>
    <mergeCell ref="J52:K52"/>
    <mergeCell ref="M52:O52"/>
    <mergeCell ref="B48:O48"/>
    <mergeCell ref="A17:C20"/>
    <mergeCell ref="A26:C26"/>
    <mergeCell ref="A15:C15"/>
    <mergeCell ref="A16:C16"/>
    <mergeCell ref="A25:C25"/>
    <mergeCell ref="B39:C39"/>
    <mergeCell ref="A21:C21"/>
    <mergeCell ref="A22:C22"/>
    <mergeCell ref="B33:C33"/>
    <mergeCell ref="B35:C35"/>
    <mergeCell ref="B36:C36"/>
    <mergeCell ref="B34:C34"/>
    <mergeCell ref="B37:C37"/>
    <mergeCell ref="B38:C38"/>
    <mergeCell ref="A23:C23"/>
    <mergeCell ref="A24:C24"/>
    <mergeCell ref="D25:E25"/>
    <mergeCell ref="D26:E26"/>
    <mergeCell ref="J34:K34"/>
    <mergeCell ref="J35:K35"/>
    <mergeCell ref="D37:G37"/>
    <mergeCell ref="F28:K28"/>
    <mergeCell ref="J38:K38"/>
    <mergeCell ref="A3:C3"/>
    <mergeCell ref="A4:C4"/>
    <mergeCell ref="A5:C5"/>
    <mergeCell ref="A6:C6"/>
    <mergeCell ref="D22:O22"/>
    <mergeCell ref="D20:O20"/>
    <mergeCell ref="D15:O15"/>
    <mergeCell ref="D16:O16"/>
    <mergeCell ref="D19:O19"/>
    <mergeCell ref="A9:C9"/>
    <mergeCell ref="A7:C7"/>
    <mergeCell ref="A10:C10"/>
    <mergeCell ref="A8:C8"/>
    <mergeCell ref="A11:C14"/>
    <mergeCell ref="D11:O11"/>
    <mergeCell ref="D3:E3"/>
    <mergeCell ref="H3:O3"/>
    <mergeCell ref="D4:E4"/>
    <mergeCell ref="D5:E5"/>
    <mergeCell ref="F3:G3"/>
    <mergeCell ref="D9:O9"/>
    <mergeCell ref="D10:O10"/>
    <mergeCell ref="D6:E6"/>
    <mergeCell ref="D7:E7"/>
    <mergeCell ref="M34:O34"/>
    <mergeCell ref="D12:O12"/>
    <mergeCell ref="D13:O13"/>
    <mergeCell ref="D38:G38"/>
    <mergeCell ref="J33:K33"/>
    <mergeCell ref="D24:E24"/>
    <mergeCell ref="D14:O14"/>
    <mergeCell ref="D17:O17"/>
    <mergeCell ref="D18:O18"/>
    <mergeCell ref="D21:O21"/>
    <mergeCell ref="D33:G33"/>
    <mergeCell ref="D34:G34"/>
    <mergeCell ref="D35:G35"/>
    <mergeCell ref="D23:E23"/>
    <mergeCell ref="F23:G23"/>
    <mergeCell ref="H23:I23"/>
    <mergeCell ref="J23:K23"/>
    <mergeCell ref="D8:E8"/>
    <mergeCell ref="F29:K29"/>
    <mergeCell ref="F30:K30"/>
    <mergeCell ref="F25:G25"/>
    <mergeCell ref="H25:I25"/>
    <mergeCell ref="J25:K25"/>
    <mergeCell ref="F26:K26"/>
    <mergeCell ref="L23:O23"/>
    <mergeCell ref="F24:G24"/>
    <mergeCell ref="H24:I24"/>
    <mergeCell ref="J24:K24"/>
    <mergeCell ref="L24:N24"/>
    <mergeCell ref="F27:K27"/>
    <mergeCell ref="B44:O44"/>
    <mergeCell ref="B45:O45"/>
    <mergeCell ref="F31:K31"/>
    <mergeCell ref="B41:O41"/>
    <mergeCell ref="B42:O42"/>
    <mergeCell ref="B43:O43"/>
    <mergeCell ref="M37:O37"/>
    <mergeCell ref="M38:O38"/>
    <mergeCell ref="M39:O39"/>
    <mergeCell ref="M35:O35"/>
    <mergeCell ref="J39:K39"/>
    <mergeCell ref="D39:G39"/>
    <mergeCell ref="H33:I33"/>
    <mergeCell ref="H34:I34"/>
    <mergeCell ref="H35:I35"/>
    <mergeCell ref="H37:I37"/>
    <mergeCell ref="H38:I38"/>
    <mergeCell ref="H39:I39"/>
    <mergeCell ref="J36:K36"/>
    <mergeCell ref="D36:G36"/>
    <mergeCell ref="H36:I36"/>
    <mergeCell ref="M36:O36"/>
    <mergeCell ref="L33:O33"/>
    <mergeCell ref="J37:K37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A50B-775C-47DC-BE47-AC420936A8AF}">
  <dimension ref="A1:Q22"/>
  <sheetViews>
    <sheetView tabSelected="1" zoomScale="95" zoomScaleNormal="95" workbookViewId="0">
      <selection activeCell="M18" sqref="M18:Q18"/>
    </sheetView>
  </sheetViews>
  <sheetFormatPr defaultColWidth="9" defaultRowHeight="13.8"/>
  <cols>
    <col min="1" max="7" width="5.6640625" style="14" customWidth="1"/>
    <col min="8" max="8" width="3.77734375" style="14" customWidth="1"/>
    <col min="9" max="9" width="6.44140625" style="14" customWidth="1"/>
    <col min="10" max="12" width="5.6640625" style="14" customWidth="1"/>
    <col min="13" max="13" width="3.6640625" style="14" customWidth="1"/>
    <col min="14" max="14" width="5.109375" style="14" customWidth="1"/>
    <col min="15" max="15" width="3.6640625" style="14" customWidth="1"/>
    <col min="16" max="17" width="5.6640625" style="14" customWidth="1"/>
    <col min="18" max="16384" width="9" style="14"/>
  </cols>
  <sheetData>
    <row r="1" spans="1:17" s="13" customFormat="1" ht="30" customHeight="1">
      <c r="A1" s="170" t="s">
        <v>65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23.55" customHeight="1">
      <c r="A2" s="170" t="s">
        <v>66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15">
      <c r="F3" s="15" t="s">
        <v>67</v>
      </c>
      <c r="H3" s="171">
        <f>銷售資料!D3</f>
        <v>46127</v>
      </c>
      <c r="I3" s="171"/>
    </row>
    <row r="5" spans="1:17" ht="16.05" customHeight="1">
      <c r="A5" s="162" t="s">
        <v>11</v>
      </c>
      <c r="B5" s="163"/>
      <c r="C5" s="164"/>
      <c r="D5" s="154" t="str">
        <f>銷售資料!D9</f>
        <v>AlphaTheta株式会社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6"/>
    </row>
    <row r="6" spans="1:17" ht="15">
      <c r="A6" s="162" t="s">
        <v>4</v>
      </c>
      <c r="B6" s="163"/>
      <c r="C6" s="164"/>
      <c r="D6" s="151">
        <f>銷售資料!D4</f>
        <v>46122</v>
      </c>
      <c r="E6" s="152"/>
      <c r="F6" s="152"/>
      <c r="G6" s="152"/>
      <c r="H6" s="153"/>
      <c r="I6" s="162" t="s">
        <v>7</v>
      </c>
      <c r="J6" s="163"/>
      <c r="K6" s="164"/>
      <c r="L6" s="159" t="str">
        <f>銷售資料!D6</f>
        <v>SA2604012JP</v>
      </c>
      <c r="M6" s="160"/>
      <c r="N6" s="160"/>
      <c r="O6" s="160"/>
      <c r="P6" s="160"/>
      <c r="Q6" s="161"/>
    </row>
    <row r="7" spans="1:17" ht="15">
      <c r="A7" s="162" t="s">
        <v>5</v>
      </c>
      <c r="B7" s="163"/>
      <c r="C7" s="164"/>
      <c r="D7" s="154" t="str">
        <f>銷售資料!D5</f>
        <v>NA</v>
      </c>
      <c r="E7" s="155"/>
      <c r="F7" s="155"/>
      <c r="G7" s="155"/>
      <c r="H7" s="156"/>
      <c r="I7" s="162" t="s">
        <v>9</v>
      </c>
      <c r="J7" s="163"/>
      <c r="K7" s="164"/>
      <c r="L7" s="151">
        <f>銷售資料!D7</f>
        <v>46132</v>
      </c>
      <c r="M7" s="152"/>
      <c r="N7" s="152"/>
      <c r="O7" s="152"/>
      <c r="P7" s="152"/>
      <c r="Q7" s="153"/>
    </row>
    <row r="8" spans="1:17" ht="15">
      <c r="A8" s="162" t="s">
        <v>25</v>
      </c>
      <c r="B8" s="163"/>
      <c r="C8" s="164"/>
      <c r="D8" s="154">
        <f>銷售資料!D23</f>
        <v>0</v>
      </c>
      <c r="E8" s="155"/>
      <c r="F8" s="155"/>
      <c r="G8" s="155"/>
      <c r="H8" s="156"/>
      <c r="I8" s="162" t="s">
        <v>35</v>
      </c>
      <c r="J8" s="163"/>
      <c r="K8" s="164"/>
      <c r="L8" s="154" t="str">
        <f>銷售資料!D25</f>
        <v>應稅</v>
      </c>
      <c r="M8" s="155"/>
      <c r="N8" s="155"/>
      <c r="O8" s="155"/>
      <c r="P8" s="155"/>
      <c r="Q8" s="156"/>
    </row>
    <row r="9" spans="1:17" ht="15">
      <c r="A9" s="162" t="s">
        <v>39</v>
      </c>
      <c r="B9" s="163"/>
      <c r="C9" s="164"/>
      <c r="D9" s="154" t="str">
        <f>銷售資料!D26</f>
        <v xml:space="preserve"> 月結_____天票</v>
      </c>
      <c r="E9" s="155"/>
      <c r="F9" s="155"/>
      <c r="G9" s="155"/>
      <c r="H9" s="156"/>
      <c r="I9" s="162" t="s">
        <v>30</v>
      </c>
      <c r="J9" s="163"/>
      <c r="K9" s="164"/>
      <c r="L9" s="154" t="str">
        <f>銷售資料!D24</f>
        <v>USD</v>
      </c>
      <c r="M9" s="155"/>
      <c r="N9" s="155"/>
      <c r="O9" s="155"/>
      <c r="P9" s="155"/>
      <c r="Q9" s="156"/>
    </row>
    <row r="10" spans="1:17" ht="16.5" customHeight="1">
      <c r="A10" s="39" t="s">
        <v>49</v>
      </c>
      <c r="B10" s="157" t="s">
        <v>50</v>
      </c>
      <c r="C10" s="158"/>
      <c r="D10" s="157" t="s">
        <v>51</v>
      </c>
      <c r="E10" s="158"/>
      <c r="F10" s="158"/>
      <c r="G10" s="158"/>
      <c r="H10" s="158"/>
      <c r="I10" s="158"/>
      <c r="J10" s="157" t="s">
        <v>52</v>
      </c>
      <c r="K10" s="158"/>
      <c r="L10" s="157" t="s">
        <v>53</v>
      </c>
      <c r="M10" s="158"/>
      <c r="N10" s="148" t="s">
        <v>54</v>
      </c>
      <c r="O10" s="149"/>
      <c r="P10" s="149"/>
      <c r="Q10" s="150"/>
    </row>
    <row r="11" spans="1:17">
      <c r="A11" s="38">
        <f>IF(銷售資料!A34=0," ",銷售資料!A34)</f>
        <v>1</v>
      </c>
      <c r="B11" s="59" t="str">
        <f>IF(銷售資料!B34=0," ",銷售資料!B34)</f>
        <v xml:space="preserve"> </v>
      </c>
      <c r="C11" s="165"/>
      <c r="D11" s="59" t="str">
        <f>IF(銷售資料!D34=0," ",銷售資料!D34)</f>
        <v>A&amp;W Phonelink</v>
      </c>
      <c r="E11" s="59"/>
      <c r="F11" s="59"/>
      <c r="G11" s="59"/>
      <c r="H11" s="59"/>
      <c r="I11" s="59"/>
      <c r="J11" s="79">
        <f>IF(銷售資料!H34=0," ",銷售資料!H34)</f>
        <v>137980</v>
      </c>
      <c r="K11" s="79"/>
      <c r="L11" s="59">
        <f>IF(銷售資料!J34=0," ",銷售資料!J34)</f>
        <v>0.3</v>
      </c>
      <c r="M11" s="59"/>
      <c r="N11" s="12" t="str">
        <f>IF(銷售資料!L34=0," ",銷售資料!L34)</f>
        <v>USD</v>
      </c>
      <c r="O11" s="72">
        <f>IF(銷售資料!M34=0," ",銷售資料!M34)</f>
        <v>41394</v>
      </c>
      <c r="P11" s="72"/>
      <c r="Q11" s="73"/>
    </row>
    <row r="12" spans="1:17">
      <c r="A12" s="38" t="str">
        <f>IF(銷售資料!A35=0," ",銷售資料!A35)</f>
        <v xml:space="preserve"> </v>
      </c>
      <c r="B12" s="59" t="str">
        <f>IF(銷售資料!B35=0," ",銷售資料!B35)</f>
        <v xml:space="preserve"> </v>
      </c>
      <c r="C12" s="165"/>
      <c r="D12" s="59" t="str">
        <f>IF(銷售資料!D35=0," ",銷售資料!D35)</f>
        <v xml:space="preserve"> </v>
      </c>
      <c r="E12" s="59"/>
      <c r="F12" s="59"/>
      <c r="G12" s="59"/>
      <c r="H12" s="59"/>
      <c r="I12" s="59"/>
      <c r="J12" s="79" t="str">
        <f>IF(銷售資料!H35=0," ",銷售資料!H35)</f>
        <v xml:space="preserve"> </v>
      </c>
      <c r="K12" s="79"/>
      <c r="L12" s="59" t="str">
        <f>IF(銷售資料!J35=0," ",銷售資料!J35)</f>
        <v xml:space="preserve"> </v>
      </c>
      <c r="M12" s="59"/>
      <c r="N12" s="12" t="str">
        <f>IF(銷售資料!L35=0," ",銷售資料!L35)</f>
        <v xml:space="preserve"> </v>
      </c>
      <c r="O12" s="72" t="str">
        <f>IF(銷售資料!M35=0," ",銷售資料!M35)</f>
        <v xml:space="preserve"> </v>
      </c>
      <c r="P12" s="72"/>
      <c r="Q12" s="73"/>
    </row>
    <row r="13" spans="1:17">
      <c r="A13" s="38" t="str">
        <f>IF(銷售資料!A36=0," ",銷售資料!A36)</f>
        <v xml:space="preserve"> </v>
      </c>
      <c r="B13" s="59" t="str">
        <f>IF(銷售資料!B36=0," ",銷售資料!B36)</f>
        <v xml:space="preserve"> </v>
      </c>
      <c r="C13" s="165"/>
      <c r="D13" s="59" t="str">
        <f>IF(銷售資料!D36=0," ",銷售資料!D36)</f>
        <v>Japanese Consumption Tax 10%</v>
      </c>
      <c r="E13" s="59"/>
      <c r="F13" s="59"/>
      <c r="G13" s="59"/>
      <c r="H13" s="59"/>
      <c r="I13" s="59"/>
      <c r="J13" s="79">
        <f>IF(銷售資料!H36=0," ",銷售資料!H36)</f>
        <v>1</v>
      </c>
      <c r="K13" s="79"/>
      <c r="L13" s="59">
        <f>IF(銷售資料!J36=0," ",銷售資料!J36)</f>
        <v>4139.4000000000005</v>
      </c>
      <c r="M13" s="59"/>
      <c r="N13" s="12" t="str">
        <f>IF(銷售資料!L36=0," ",銷售資料!L36)</f>
        <v>USD</v>
      </c>
      <c r="O13" s="72">
        <f>IF(銷售資料!M36=0," ",銷售資料!M36)</f>
        <v>4139.4000000000005</v>
      </c>
      <c r="P13" s="72"/>
      <c r="Q13" s="73"/>
    </row>
    <row r="14" spans="1:17">
      <c r="A14" s="38" t="str">
        <f>IF(銷售資料!A37=0," ",銷售資料!A37)</f>
        <v xml:space="preserve"> </v>
      </c>
      <c r="B14" s="59" t="str">
        <f>IF(銷售資料!B37=0," ",銷售資料!B37)</f>
        <v xml:space="preserve"> </v>
      </c>
      <c r="C14" s="165"/>
      <c r="D14" s="59" t="str">
        <f>IF(銷售資料!D37=0," ",銷售資料!D37)</f>
        <v xml:space="preserve"> </v>
      </c>
      <c r="E14" s="59"/>
      <c r="F14" s="59"/>
      <c r="G14" s="59"/>
      <c r="H14" s="59"/>
      <c r="I14" s="59"/>
      <c r="J14" s="79" t="str">
        <f>IF(銷售資料!H37=0," ",銷售資料!H37)</f>
        <v xml:space="preserve"> </v>
      </c>
      <c r="K14" s="79"/>
      <c r="L14" s="59" t="str">
        <f>IF(銷售資料!J37=0," ",銷售資料!J37)</f>
        <v xml:space="preserve"> </v>
      </c>
      <c r="M14" s="59"/>
      <c r="N14" s="12" t="str">
        <f>IF(銷售資料!L37=0," ",銷售資料!L37)</f>
        <v xml:space="preserve"> </v>
      </c>
      <c r="O14" s="72" t="str">
        <f>IF(銷售資料!M37=0," ",銷售資料!M37)</f>
        <v xml:space="preserve"> </v>
      </c>
      <c r="P14" s="72"/>
      <c r="Q14" s="73"/>
    </row>
    <row r="15" spans="1:17">
      <c r="A15" s="38" t="str">
        <f>IF(銷售資料!A38=0," ",銷售資料!A38)</f>
        <v xml:space="preserve"> </v>
      </c>
      <c r="B15" s="59" t="str">
        <f>IF(銷售資料!B38=0," ",銷售資料!B38)</f>
        <v xml:space="preserve"> </v>
      </c>
      <c r="C15" s="165"/>
      <c r="D15" s="59" t="str">
        <f>IF(銷售資料!D38=0," ",銷售資料!D38)</f>
        <v xml:space="preserve"> </v>
      </c>
      <c r="E15" s="59"/>
      <c r="F15" s="59"/>
      <c r="G15" s="59"/>
      <c r="H15" s="59"/>
      <c r="I15" s="59"/>
      <c r="J15" s="79" t="str">
        <f>IF(銷售資料!H38=0," ",銷售資料!H38)</f>
        <v xml:space="preserve"> </v>
      </c>
      <c r="K15" s="79"/>
      <c r="L15" s="59" t="str">
        <f>IF(銷售資料!J38=0," ",銷售資料!J38)</f>
        <v xml:space="preserve"> </v>
      </c>
      <c r="M15" s="59"/>
      <c r="N15" s="12" t="str">
        <f>IF(銷售資料!L38=0," ",銷售資料!L38)</f>
        <v xml:space="preserve"> </v>
      </c>
      <c r="O15" s="72" t="str">
        <f>IF(銷售資料!M38=0," ",銷售資料!M38)</f>
        <v xml:space="preserve"> </v>
      </c>
      <c r="P15" s="72"/>
      <c r="Q15" s="73"/>
    </row>
    <row r="16" spans="1:17" ht="15" customHeight="1">
      <c r="A16" s="38"/>
      <c r="B16" s="59"/>
      <c r="C16" s="59"/>
      <c r="D16" s="166" t="str">
        <f>IF(銷售資料!D39=0," ",銷售資料!D39)</f>
        <v>合計：</v>
      </c>
      <c r="E16" s="167"/>
      <c r="F16" s="167"/>
      <c r="G16" s="167"/>
      <c r="H16" s="167"/>
      <c r="I16" s="168"/>
      <c r="J16" s="79" t="str">
        <f>IF(銷售資料!H39=0," ",銷售資料!H39)</f>
        <v xml:space="preserve"> </v>
      </c>
      <c r="K16" s="79"/>
      <c r="L16" s="59" t="str">
        <f>IF(銷售資料!J39=0," ",銷售資料!J39)</f>
        <v xml:space="preserve"> </v>
      </c>
      <c r="M16" s="59"/>
      <c r="N16" s="12" t="str">
        <f>IF(銷售資料!L39=0," ",銷售資料!L39)</f>
        <v>USD</v>
      </c>
      <c r="O16" s="72">
        <f>IF(銷售資料!M39=0," ",銷售資料!M39)</f>
        <v>45533.4</v>
      </c>
      <c r="P16" s="72"/>
      <c r="Q16" s="73"/>
    </row>
    <row r="17" spans="1:17" ht="15">
      <c r="A17" s="157" t="s">
        <v>68</v>
      </c>
      <c r="B17" s="158"/>
      <c r="C17" s="158"/>
      <c r="D17" s="158"/>
      <c r="E17" s="157" t="s">
        <v>69</v>
      </c>
      <c r="F17" s="158"/>
      <c r="G17" s="158"/>
      <c r="H17" s="158"/>
      <c r="I17" s="157" t="s">
        <v>70</v>
      </c>
      <c r="J17" s="158"/>
      <c r="K17" s="158"/>
      <c r="L17" s="158"/>
      <c r="M17" s="157" t="s">
        <v>2</v>
      </c>
      <c r="N17" s="157"/>
      <c r="O17" s="158"/>
      <c r="P17" s="158"/>
      <c r="Q17" s="158"/>
    </row>
    <row r="18" spans="1:17" ht="60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69" t="s">
        <v>3</v>
      </c>
      <c r="N18" s="55"/>
      <c r="O18" s="55"/>
      <c r="P18" s="55"/>
      <c r="Q18" s="55"/>
    </row>
    <row r="20" spans="1:17">
      <c r="A20" s="14" t="str">
        <f>IF(銷售資料!B41=0," ",銷售資料!A41)</f>
        <v>Note:</v>
      </c>
      <c r="B20" s="14" t="str">
        <f>IF(銷售資料!B43=0," ",銷售資料!B43)</f>
        <v xml:space="preserve"> </v>
      </c>
    </row>
    <row r="21" spans="1:17">
      <c r="B21" s="14" t="str">
        <f>IF(銷售資料!B44=0," ",銷售資料!B44)</f>
        <v xml:space="preserve"> </v>
      </c>
    </row>
    <row r="22" spans="1:17">
      <c r="B22" s="14" t="str">
        <f>IF(銷售資料!B45=0," ",銷售資料!B45)</f>
        <v xml:space="preserve"> </v>
      </c>
    </row>
  </sheetData>
  <sheetProtection selectLockedCells="1"/>
  <mergeCells count="64">
    <mergeCell ref="A1:Q1"/>
    <mergeCell ref="B11:C11"/>
    <mergeCell ref="A9:C9"/>
    <mergeCell ref="D6:H6"/>
    <mergeCell ref="D7:H7"/>
    <mergeCell ref="D8:H8"/>
    <mergeCell ref="D9:H9"/>
    <mergeCell ref="D11:I11"/>
    <mergeCell ref="I9:K9"/>
    <mergeCell ref="A2:Q2"/>
    <mergeCell ref="J10:K10"/>
    <mergeCell ref="D10:I10"/>
    <mergeCell ref="B10:C10"/>
    <mergeCell ref="I6:K6"/>
    <mergeCell ref="J11:K11"/>
    <mergeCell ref="H3:I3"/>
    <mergeCell ref="M17:Q17"/>
    <mergeCell ref="M18:Q18"/>
    <mergeCell ref="A17:D17"/>
    <mergeCell ref="E17:H17"/>
    <mergeCell ref="I17:L17"/>
    <mergeCell ref="A18:D18"/>
    <mergeCell ref="E18:H18"/>
    <mergeCell ref="I18:L18"/>
    <mergeCell ref="D15:I15"/>
    <mergeCell ref="J15:K15"/>
    <mergeCell ref="L16:M16"/>
    <mergeCell ref="B16:C16"/>
    <mergeCell ref="D16:I16"/>
    <mergeCell ref="J16:K16"/>
    <mergeCell ref="B14:C14"/>
    <mergeCell ref="J14:K14"/>
    <mergeCell ref="D14:I14"/>
    <mergeCell ref="O16:Q16"/>
    <mergeCell ref="B12:C12"/>
    <mergeCell ref="D12:I12"/>
    <mergeCell ref="J12:K12"/>
    <mergeCell ref="L12:M12"/>
    <mergeCell ref="L15:M15"/>
    <mergeCell ref="O15:Q15"/>
    <mergeCell ref="B13:C13"/>
    <mergeCell ref="D13:I13"/>
    <mergeCell ref="J13:K13"/>
    <mergeCell ref="L14:M14"/>
    <mergeCell ref="O14:Q14"/>
    <mergeCell ref="B15:C15"/>
    <mergeCell ref="D5:Q5"/>
    <mergeCell ref="L6:Q6"/>
    <mergeCell ref="A5:C5"/>
    <mergeCell ref="I7:K7"/>
    <mergeCell ref="I8:K8"/>
    <mergeCell ref="A6:C6"/>
    <mergeCell ref="A7:C7"/>
    <mergeCell ref="A8:C8"/>
    <mergeCell ref="N10:Q10"/>
    <mergeCell ref="O11:Q11"/>
    <mergeCell ref="O12:Q12"/>
    <mergeCell ref="O13:Q13"/>
    <mergeCell ref="L7:Q7"/>
    <mergeCell ref="L8:Q8"/>
    <mergeCell ref="L9:Q9"/>
    <mergeCell ref="L11:M11"/>
    <mergeCell ref="L13:M13"/>
    <mergeCell ref="L10:M10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7B81-F937-476C-93AB-74684C62120A}">
  <dimension ref="A1:T20"/>
  <sheetViews>
    <sheetView topLeftCell="F5" zoomScale="184" zoomScaleNormal="100" workbookViewId="0">
      <selection activeCell="L15" sqref="L15:M15"/>
    </sheetView>
  </sheetViews>
  <sheetFormatPr defaultColWidth="9" defaultRowHeight="16.2"/>
  <cols>
    <col min="1" max="5" width="4.6640625" style="23" customWidth="1"/>
    <col min="6" max="6" width="3.77734375" style="23" customWidth="1"/>
    <col min="7" max="7" width="4.109375" style="23" customWidth="1"/>
    <col min="8" max="8" width="3.6640625" style="23" customWidth="1"/>
    <col min="9" max="10" width="4.6640625" style="23" customWidth="1"/>
    <col min="11" max="11" width="5.109375" style="23" customWidth="1"/>
    <col min="12" max="15" width="4.6640625" style="23" customWidth="1"/>
    <col min="16" max="16" width="5.77734375" style="23" customWidth="1"/>
    <col min="17" max="17" width="6.109375" style="23" customWidth="1"/>
    <col min="18" max="20" width="4.6640625" style="23" customWidth="1"/>
    <col min="21" max="16384" width="9" style="23"/>
  </cols>
  <sheetData>
    <row r="1" spans="1:20" ht="19.8">
      <c r="E1" s="24"/>
      <c r="F1" s="24"/>
      <c r="G1" s="24"/>
      <c r="H1" s="24"/>
      <c r="J1" s="24" t="s">
        <v>65</v>
      </c>
      <c r="K1" s="24"/>
      <c r="L1" s="24"/>
      <c r="M1" s="24"/>
    </row>
    <row r="2" spans="1:20" ht="19.8">
      <c r="E2" s="24"/>
      <c r="F2" s="24"/>
      <c r="G2" s="24"/>
      <c r="H2" s="24"/>
      <c r="J2" s="24" t="s">
        <v>71</v>
      </c>
      <c r="K2" s="24"/>
      <c r="L2" s="24"/>
      <c r="M2" s="24"/>
    </row>
    <row r="4" spans="1:20" ht="16.5" customHeight="1">
      <c r="A4" s="172" t="s">
        <v>72</v>
      </c>
      <c r="B4" s="173"/>
      <c r="C4" s="173"/>
      <c r="D4" s="177"/>
      <c r="E4" s="177"/>
      <c r="F4" s="177"/>
      <c r="G4" s="177"/>
      <c r="H4" s="177"/>
      <c r="I4" s="180"/>
      <c r="J4" s="172" t="s">
        <v>73</v>
      </c>
      <c r="K4" s="173"/>
      <c r="L4" s="173"/>
      <c r="M4" s="174" t="s">
        <v>74</v>
      </c>
      <c r="N4" s="175"/>
      <c r="O4" s="175"/>
      <c r="P4" s="175"/>
      <c r="Q4" s="175"/>
      <c r="R4" s="175"/>
      <c r="S4" s="175"/>
      <c r="T4" s="176"/>
    </row>
    <row r="5" spans="1:20" ht="16.5" customHeight="1">
      <c r="A5" s="172" t="s">
        <v>75</v>
      </c>
      <c r="B5" s="173"/>
      <c r="C5" s="173"/>
      <c r="D5" s="181"/>
      <c r="E5" s="177"/>
      <c r="F5" s="177"/>
      <c r="G5" s="177"/>
      <c r="H5" s="177"/>
      <c r="I5" s="180"/>
      <c r="J5" s="172" t="s">
        <v>76</v>
      </c>
      <c r="K5" s="173"/>
      <c r="L5" s="173"/>
      <c r="M5" s="177"/>
      <c r="N5" s="178"/>
      <c r="O5" s="178"/>
      <c r="P5" s="178"/>
      <c r="Q5" s="178"/>
      <c r="R5" s="178"/>
      <c r="S5" s="178"/>
      <c r="T5" s="179"/>
    </row>
    <row r="6" spans="1:20" ht="16.5" customHeight="1">
      <c r="A6" s="182" t="s">
        <v>77</v>
      </c>
      <c r="B6" s="183"/>
      <c r="C6" s="183"/>
      <c r="D6" s="184"/>
      <c r="E6" s="184"/>
      <c r="F6" s="184"/>
      <c r="G6" s="184"/>
      <c r="H6" s="184"/>
      <c r="I6" s="184"/>
      <c r="J6" s="182" t="s">
        <v>78</v>
      </c>
      <c r="K6" s="183"/>
      <c r="L6" s="183"/>
      <c r="M6" s="184"/>
      <c r="N6" s="185"/>
      <c r="O6" s="185"/>
      <c r="P6" s="185"/>
      <c r="Q6" s="185"/>
      <c r="R6" s="185"/>
      <c r="S6" s="185"/>
      <c r="T6" s="186"/>
    </row>
    <row r="7" spans="1:20">
      <c r="A7" s="189"/>
      <c r="B7" s="190"/>
      <c r="C7" s="190"/>
      <c r="D7" s="190"/>
      <c r="E7" s="190"/>
      <c r="F7" s="190"/>
      <c r="G7" s="190"/>
      <c r="H7" s="190"/>
      <c r="I7" s="190"/>
      <c r="J7" s="194" t="s">
        <v>79</v>
      </c>
      <c r="K7" s="195"/>
      <c r="L7" s="195"/>
      <c r="M7" s="187"/>
      <c r="N7" s="187"/>
      <c r="O7" s="187"/>
      <c r="P7" s="187"/>
      <c r="Q7" s="187"/>
      <c r="R7" s="187"/>
      <c r="S7" s="187"/>
      <c r="T7" s="188"/>
    </row>
    <row r="8" spans="1:20">
      <c r="A8" s="191"/>
      <c r="B8" s="190"/>
      <c r="C8" s="190"/>
      <c r="D8" s="190"/>
      <c r="E8" s="190"/>
      <c r="F8" s="190"/>
      <c r="G8" s="190"/>
      <c r="H8" s="190"/>
      <c r="I8" s="190"/>
      <c r="J8" s="182" t="s">
        <v>80</v>
      </c>
      <c r="K8" s="183"/>
      <c r="L8" s="183"/>
      <c r="M8" s="183"/>
      <c r="N8" s="185"/>
      <c r="O8" s="185"/>
      <c r="P8" s="185"/>
      <c r="Q8" s="185"/>
      <c r="R8" s="185"/>
      <c r="S8" s="185"/>
      <c r="T8" s="186"/>
    </row>
    <row r="9" spans="1:20">
      <c r="A9" s="192"/>
      <c r="B9" s="193"/>
      <c r="C9" s="193"/>
      <c r="D9" s="193"/>
      <c r="E9" s="193"/>
      <c r="F9" s="193"/>
      <c r="G9" s="193"/>
      <c r="H9" s="193"/>
      <c r="I9" s="193"/>
      <c r="J9" s="196"/>
      <c r="K9" s="195"/>
      <c r="L9" s="195"/>
      <c r="M9" s="187"/>
      <c r="N9" s="187"/>
      <c r="O9" s="187"/>
      <c r="P9" s="187"/>
      <c r="Q9" s="187"/>
      <c r="R9" s="187"/>
      <c r="S9" s="187"/>
      <c r="T9" s="188"/>
    </row>
    <row r="10" spans="1:20">
      <c r="A10" s="25" t="s">
        <v>81</v>
      </c>
      <c r="B10" s="197" t="s">
        <v>82</v>
      </c>
      <c r="C10" s="209"/>
      <c r="D10" s="209"/>
      <c r="E10" s="198"/>
      <c r="F10" s="198"/>
      <c r="G10" s="198"/>
      <c r="H10" s="198"/>
      <c r="I10" s="198"/>
      <c r="J10" s="210" t="s">
        <v>83</v>
      </c>
      <c r="K10" s="211"/>
      <c r="L10" s="197" t="s">
        <v>84</v>
      </c>
      <c r="M10" s="198"/>
      <c r="N10" s="210" t="s">
        <v>85</v>
      </c>
      <c r="O10" s="211"/>
      <c r="P10" s="210" t="s">
        <v>86</v>
      </c>
      <c r="Q10" s="211"/>
      <c r="R10" s="197" t="s">
        <v>87</v>
      </c>
      <c r="S10" s="198"/>
      <c r="T10" s="198"/>
    </row>
    <row r="11" spans="1:20" s="31" customFormat="1" ht="19.8" customHeight="1">
      <c r="A11" s="26">
        <v>1</v>
      </c>
      <c r="B11" s="199"/>
      <c r="C11" s="199"/>
      <c r="D11" s="199"/>
      <c r="E11" s="200"/>
      <c r="F11" s="200"/>
      <c r="G11" s="200"/>
      <c r="H11" s="200"/>
      <c r="I11" s="200"/>
      <c r="J11" s="201"/>
      <c r="K11" s="201"/>
      <c r="L11" s="202"/>
      <c r="M11" s="202"/>
      <c r="N11" s="203"/>
      <c r="O11" s="204"/>
      <c r="P11" s="205">
        <f>L11*N11</f>
        <v>0</v>
      </c>
      <c r="Q11" s="206"/>
      <c r="R11" s="203" t="s">
        <v>31</v>
      </c>
      <c r="S11" s="207"/>
      <c r="T11" s="208"/>
    </row>
    <row r="12" spans="1:20" s="31" customFormat="1" ht="19.8" customHeight="1">
      <c r="A12" s="26"/>
      <c r="B12" s="212"/>
      <c r="C12" s="174"/>
      <c r="D12" s="174"/>
      <c r="E12" s="174"/>
      <c r="F12" s="174"/>
      <c r="G12" s="174"/>
      <c r="H12" s="174"/>
      <c r="I12" s="213"/>
      <c r="J12" s="214"/>
      <c r="K12" s="215"/>
      <c r="L12" s="216"/>
      <c r="M12" s="217"/>
      <c r="N12" s="203"/>
      <c r="O12" s="204"/>
      <c r="P12" s="205" t="str">
        <f t="shared" ref="P12:P17" si="0">IF(L12*N12=0," ",L12*N12)</f>
        <v xml:space="preserve"> </v>
      </c>
      <c r="Q12" s="206"/>
      <c r="R12" s="203"/>
      <c r="S12" s="207"/>
      <c r="T12" s="204"/>
    </row>
    <row r="13" spans="1:20" s="31" customFormat="1" ht="19.8" customHeight="1">
      <c r="A13" s="26"/>
      <c r="B13" s="199"/>
      <c r="C13" s="199"/>
      <c r="D13" s="199"/>
      <c r="E13" s="200"/>
      <c r="F13" s="200"/>
      <c r="G13" s="200"/>
      <c r="H13" s="200"/>
      <c r="I13" s="200"/>
      <c r="J13" s="201"/>
      <c r="K13" s="201"/>
      <c r="L13" s="202"/>
      <c r="M13" s="202"/>
      <c r="N13" s="203"/>
      <c r="O13" s="204"/>
      <c r="P13" s="205" t="str">
        <f t="shared" si="0"/>
        <v xml:space="preserve"> </v>
      </c>
      <c r="Q13" s="206"/>
      <c r="R13" s="203"/>
      <c r="S13" s="207"/>
      <c r="T13" s="208"/>
    </row>
    <row r="14" spans="1:20" s="31" customFormat="1" ht="19.8" customHeight="1">
      <c r="A14" s="26"/>
      <c r="B14" s="199"/>
      <c r="C14" s="199"/>
      <c r="D14" s="199"/>
      <c r="E14" s="200"/>
      <c r="F14" s="200"/>
      <c r="G14" s="200"/>
      <c r="H14" s="200"/>
      <c r="I14" s="200"/>
      <c r="J14" s="201"/>
      <c r="K14" s="201"/>
      <c r="L14" s="202"/>
      <c r="M14" s="202"/>
      <c r="N14" s="203"/>
      <c r="O14" s="204"/>
      <c r="P14" s="205" t="str">
        <f t="shared" si="0"/>
        <v xml:space="preserve"> </v>
      </c>
      <c r="Q14" s="206"/>
      <c r="R14" s="203"/>
      <c r="S14" s="207"/>
      <c r="T14" s="208"/>
    </row>
    <row r="15" spans="1:20" s="31" customFormat="1" ht="19.8" customHeight="1">
      <c r="A15" s="26"/>
      <c r="B15" s="199"/>
      <c r="C15" s="199"/>
      <c r="D15" s="199"/>
      <c r="E15" s="200"/>
      <c r="F15" s="200"/>
      <c r="G15" s="200"/>
      <c r="H15" s="200"/>
      <c r="I15" s="200"/>
      <c r="J15" s="201"/>
      <c r="K15" s="201"/>
      <c r="L15" s="202"/>
      <c r="M15" s="202"/>
      <c r="N15" s="203"/>
      <c r="O15" s="204"/>
      <c r="P15" s="205" t="str">
        <f t="shared" si="0"/>
        <v xml:space="preserve"> </v>
      </c>
      <c r="Q15" s="206"/>
      <c r="R15" s="203"/>
      <c r="S15" s="207"/>
      <c r="T15" s="208"/>
    </row>
    <row r="16" spans="1:20" s="31" customFormat="1" ht="19.8" customHeight="1">
      <c r="A16" s="26"/>
      <c r="B16" s="199"/>
      <c r="C16" s="199"/>
      <c r="D16" s="199"/>
      <c r="E16" s="200"/>
      <c r="F16" s="200"/>
      <c r="G16" s="200"/>
      <c r="H16" s="200"/>
      <c r="I16" s="200"/>
      <c r="J16" s="201"/>
      <c r="K16" s="201"/>
      <c r="L16" s="202"/>
      <c r="M16" s="202"/>
      <c r="N16" s="203"/>
      <c r="O16" s="204"/>
      <c r="P16" s="205" t="str">
        <f t="shared" si="0"/>
        <v xml:space="preserve"> </v>
      </c>
      <c r="Q16" s="206"/>
      <c r="R16" s="203"/>
      <c r="S16" s="207"/>
      <c r="T16" s="208"/>
    </row>
    <row r="17" spans="1:20" s="31" customFormat="1" ht="19.8" customHeight="1">
      <c r="A17" s="26"/>
      <c r="B17" s="199"/>
      <c r="C17" s="199"/>
      <c r="D17" s="199"/>
      <c r="E17" s="200"/>
      <c r="F17" s="200"/>
      <c r="G17" s="200"/>
      <c r="H17" s="200"/>
      <c r="I17" s="200"/>
      <c r="J17" s="201"/>
      <c r="K17" s="201"/>
      <c r="L17" s="202"/>
      <c r="M17" s="202"/>
      <c r="N17" s="203"/>
      <c r="O17" s="204"/>
      <c r="P17" s="205" t="str">
        <f t="shared" si="0"/>
        <v xml:space="preserve"> </v>
      </c>
      <c r="Q17" s="206"/>
      <c r="R17" s="203"/>
      <c r="S17" s="207"/>
      <c r="T17" s="208"/>
    </row>
    <row r="18" spans="1:20" s="31" customFormat="1" ht="19.8" customHeight="1">
      <c r="A18" s="26"/>
      <c r="B18" s="199"/>
      <c r="C18" s="199"/>
      <c r="D18" s="199"/>
      <c r="E18" s="200"/>
      <c r="F18" s="200"/>
      <c r="G18" s="200"/>
      <c r="H18" s="200"/>
      <c r="I18" s="200"/>
      <c r="J18" s="200" t="s">
        <v>88</v>
      </c>
      <c r="K18" s="200"/>
      <c r="L18" s="202"/>
      <c r="M18" s="202"/>
      <c r="N18" s="203"/>
      <c r="O18" s="204"/>
      <c r="P18" s="205">
        <f>SUM(P11:Q17)</f>
        <v>0</v>
      </c>
      <c r="Q18" s="206"/>
      <c r="R18" s="203"/>
      <c r="S18" s="207"/>
      <c r="T18" s="208"/>
    </row>
    <row r="19" spans="1:20" ht="18.75" customHeight="1">
      <c r="A19" s="222" t="s">
        <v>89</v>
      </c>
      <c r="B19" s="178"/>
      <c r="C19" s="178"/>
      <c r="D19" s="178"/>
      <c r="E19" s="179"/>
      <c r="F19" s="222" t="s">
        <v>90</v>
      </c>
      <c r="G19" s="223"/>
      <c r="H19" s="224"/>
      <c r="I19" s="224"/>
      <c r="J19" s="225"/>
      <c r="K19" s="222" t="s">
        <v>91</v>
      </c>
      <c r="L19" s="173"/>
      <c r="M19" s="173"/>
      <c r="N19" s="173"/>
      <c r="O19" s="226"/>
      <c r="P19" s="222" t="s">
        <v>92</v>
      </c>
      <c r="Q19" s="224"/>
      <c r="R19" s="224"/>
      <c r="S19" s="223"/>
      <c r="T19" s="225"/>
    </row>
    <row r="20" spans="1:20" ht="47.25" customHeight="1">
      <c r="A20" s="218"/>
      <c r="B20" s="219"/>
      <c r="C20" s="219"/>
      <c r="D20" s="219"/>
      <c r="E20" s="220"/>
      <c r="F20" s="218"/>
      <c r="G20" s="219"/>
      <c r="H20" s="219"/>
      <c r="I20" s="219"/>
      <c r="J20" s="220"/>
      <c r="K20" s="218"/>
      <c r="L20" s="219"/>
      <c r="M20" s="219"/>
      <c r="N20" s="219"/>
      <c r="O20" s="220"/>
      <c r="P20" s="221" t="s">
        <v>3</v>
      </c>
      <c r="Q20" s="219"/>
      <c r="R20" s="219"/>
      <c r="S20" s="219"/>
      <c r="T20" s="220"/>
    </row>
  </sheetData>
  <mergeCells count="79">
    <mergeCell ref="A20:E20"/>
    <mergeCell ref="F20:J20"/>
    <mergeCell ref="K20:O20"/>
    <mergeCell ref="P20:T20"/>
    <mergeCell ref="R18:T18"/>
    <mergeCell ref="A19:E19"/>
    <mergeCell ref="F19:J19"/>
    <mergeCell ref="K19:O19"/>
    <mergeCell ref="P19:T19"/>
    <mergeCell ref="B18:I18"/>
    <mergeCell ref="J18:K18"/>
    <mergeCell ref="L18:M18"/>
    <mergeCell ref="N18:O18"/>
    <mergeCell ref="P18:Q18"/>
    <mergeCell ref="R16:T16"/>
    <mergeCell ref="B17:I17"/>
    <mergeCell ref="J17:K17"/>
    <mergeCell ref="L17:M17"/>
    <mergeCell ref="N17:O17"/>
    <mergeCell ref="P17:Q17"/>
    <mergeCell ref="R17:T17"/>
    <mergeCell ref="B16:I16"/>
    <mergeCell ref="J16:K16"/>
    <mergeCell ref="L16:M16"/>
    <mergeCell ref="N16:O16"/>
    <mergeCell ref="P16:Q16"/>
    <mergeCell ref="R14:T14"/>
    <mergeCell ref="B15:I15"/>
    <mergeCell ref="J15:K15"/>
    <mergeCell ref="L15:M15"/>
    <mergeCell ref="N15:O15"/>
    <mergeCell ref="P15:Q15"/>
    <mergeCell ref="R15:T15"/>
    <mergeCell ref="B14:I14"/>
    <mergeCell ref="J14:K14"/>
    <mergeCell ref="L14:M14"/>
    <mergeCell ref="N14:O14"/>
    <mergeCell ref="P14:Q14"/>
    <mergeCell ref="R12:T12"/>
    <mergeCell ref="B13:I13"/>
    <mergeCell ref="J13:K13"/>
    <mergeCell ref="L13:M13"/>
    <mergeCell ref="N13:O13"/>
    <mergeCell ref="P13:Q13"/>
    <mergeCell ref="R13:T13"/>
    <mergeCell ref="B12:I12"/>
    <mergeCell ref="J12:K12"/>
    <mergeCell ref="L12:M12"/>
    <mergeCell ref="N12:O12"/>
    <mergeCell ref="P12:Q12"/>
    <mergeCell ref="R10:T10"/>
    <mergeCell ref="B11:I11"/>
    <mergeCell ref="J11:K11"/>
    <mergeCell ref="L11:M11"/>
    <mergeCell ref="N11:O11"/>
    <mergeCell ref="P11:Q11"/>
    <mergeCell ref="R11:T11"/>
    <mergeCell ref="B10:I10"/>
    <mergeCell ref="J10:K10"/>
    <mergeCell ref="L10:M10"/>
    <mergeCell ref="N10:O10"/>
    <mergeCell ref="P10:Q10"/>
    <mergeCell ref="A6:C6"/>
    <mergeCell ref="D6:I6"/>
    <mergeCell ref="J6:L6"/>
    <mergeCell ref="M6:T7"/>
    <mergeCell ref="A7:I9"/>
    <mergeCell ref="J7:L7"/>
    <mergeCell ref="J8:L8"/>
    <mergeCell ref="M8:T9"/>
    <mergeCell ref="J9:L9"/>
    <mergeCell ref="A4:C4"/>
    <mergeCell ref="J4:L4"/>
    <mergeCell ref="M4:T4"/>
    <mergeCell ref="A5:C5"/>
    <mergeCell ref="J5:L5"/>
    <mergeCell ref="M5:T5"/>
    <mergeCell ref="D4:I4"/>
    <mergeCell ref="D5:I5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CD78-92E0-4599-BFDA-907C05E51A39}">
  <dimension ref="A1:R36"/>
  <sheetViews>
    <sheetView zoomScale="160" zoomScaleNormal="100" workbookViewId="0">
      <selection activeCell="H44" sqref="H44"/>
    </sheetView>
  </sheetViews>
  <sheetFormatPr defaultColWidth="9" defaultRowHeight="15.6"/>
  <cols>
    <col min="1" max="15" width="5.6640625" style="13" customWidth="1"/>
    <col min="16" max="16384" width="9" style="13"/>
  </cols>
  <sheetData>
    <row r="1" spans="1:18" ht="60.75" customHeight="1">
      <c r="F1" s="29" t="s">
        <v>93</v>
      </c>
    </row>
    <row r="2" spans="1:18" ht="22.5" customHeight="1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16.5" customHeight="1">
      <c r="A3" s="14"/>
      <c r="B3" s="14"/>
      <c r="C3" s="14"/>
      <c r="D3" s="14"/>
      <c r="E3" s="14"/>
      <c r="H3" s="16"/>
      <c r="I3" s="14"/>
      <c r="K3" s="16" t="s">
        <v>95</v>
      </c>
      <c r="L3" s="227"/>
      <c r="M3" s="227"/>
      <c r="N3" s="227"/>
      <c r="O3" s="227"/>
      <c r="P3" s="17" t="s">
        <v>8</v>
      </c>
    </row>
    <row r="4" spans="1:18" ht="16.5" customHeight="1">
      <c r="A4" s="14"/>
      <c r="B4" s="14"/>
      <c r="C4" s="14"/>
      <c r="D4" s="14"/>
      <c r="E4" s="14"/>
      <c r="H4" s="16"/>
      <c r="I4" s="14"/>
      <c r="K4" s="16" t="s">
        <v>96</v>
      </c>
      <c r="L4" s="228"/>
      <c r="M4" s="228"/>
      <c r="N4" s="228"/>
      <c r="O4" s="228"/>
      <c r="P4" s="17" t="s">
        <v>97</v>
      </c>
    </row>
    <row r="5" spans="1:18" ht="16.5" customHeight="1">
      <c r="A5" s="14"/>
      <c r="B5" s="14"/>
      <c r="C5" s="14"/>
      <c r="D5" s="14"/>
      <c r="E5" s="14"/>
      <c r="F5" s="14"/>
      <c r="H5" s="14"/>
      <c r="I5" s="14"/>
      <c r="K5" s="16" t="s">
        <v>98</v>
      </c>
      <c r="L5" s="48" t="str">
        <f>銷售資料!D6</f>
        <v>SA2604012JP</v>
      </c>
      <c r="M5" s="48"/>
      <c r="N5" s="48"/>
      <c r="O5" s="48"/>
    </row>
    <row r="6" spans="1:18" ht="16.5" customHeight="1">
      <c r="A6" s="14" t="s">
        <v>99</v>
      </c>
      <c r="B6" s="14"/>
      <c r="C6" s="14"/>
      <c r="D6" s="14"/>
      <c r="F6" s="14"/>
      <c r="G6" s="14"/>
      <c r="H6" s="14" t="s">
        <v>100</v>
      </c>
      <c r="I6" s="14"/>
    </row>
    <row r="7" spans="1:18" ht="16.5" customHeight="1">
      <c r="A7" s="14"/>
      <c r="B7" s="44" t="str">
        <f>銷售資料!D9</f>
        <v>AlphaTheta株式会社</v>
      </c>
      <c r="C7" s="44"/>
      <c r="D7" s="44"/>
      <c r="E7" s="44"/>
      <c r="F7" s="44"/>
      <c r="G7" s="44"/>
      <c r="H7" s="14"/>
      <c r="I7" s="44" t="str">
        <f>銷售資料!D9</f>
        <v>AlphaTheta株式会社</v>
      </c>
      <c r="J7" s="44"/>
      <c r="K7" s="44"/>
      <c r="L7" s="44"/>
      <c r="M7" s="44"/>
      <c r="N7" s="44"/>
      <c r="R7" s="18"/>
    </row>
    <row r="8" spans="1:18" ht="16.5" customHeight="1">
      <c r="A8" s="14"/>
      <c r="B8" s="49" t="str">
        <f>銷售資料!D17</f>
        <v>Quality and Production Management Department</v>
      </c>
      <c r="C8" s="49"/>
      <c r="D8" s="49"/>
      <c r="E8" s="49"/>
      <c r="F8" s="49"/>
      <c r="G8" s="49"/>
      <c r="H8" s="14"/>
      <c r="I8" s="49" t="str">
        <f>銷售資料!D11</f>
        <v>Quality and Production Management Department</v>
      </c>
      <c r="J8" s="49"/>
      <c r="K8" s="49"/>
      <c r="L8" s="49"/>
      <c r="M8" s="49"/>
      <c r="N8" s="49"/>
      <c r="R8" s="18"/>
    </row>
    <row r="9" spans="1:18" ht="16.5" customHeight="1">
      <c r="A9" s="14"/>
      <c r="B9" s="49" t="str">
        <f>IF(銷售資料!D18=0," ",銷售資料!D18)</f>
        <v>Production Planning Division</v>
      </c>
      <c r="C9" s="49"/>
      <c r="D9" s="49"/>
      <c r="E9" s="49"/>
      <c r="F9" s="49"/>
      <c r="G9" s="49"/>
      <c r="H9" s="14"/>
      <c r="I9" s="49" t="str">
        <f>IF(銷售資料!D12=0," ",銷售資料!D12)</f>
        <v>Production Planning Division</v>
      </c>
      <c r="J9" s="49"/>
      <c r="K9" s="49"/>
      <c r="L9" s="49"/>
      <c r="M9" s="49"/>
      <c r="N9" s="49"/>
      <c r="R9" s="18"/>
    </row>
    <row r="10" spans="1:18" ht="16.5" customHeight="1">
      <c r="A10" s="14"/>
      <c r="B10" s="49" t="str">
        <f>IF(銷售資料!D19=0," ",銷售資料!D19)</f>
        <v xml:space="preserve"> </v>
      </c>
      <c r="C10" s="49"/>
      <c r="D10" s="49"/>
      <c r="E10" s="49"/>
      <c r="F10" s="49"/>
      <c r="G10" s="49"/>
      <c r="H10" s="14"/>
      <c r="I10" s="49" t="str">
        <f>IF(銷售資料!D13=0," ",銷售資料!D13)</f>
        <v xml:space="preserve"> </v>
      </c>
      <c r="J10" s="49"/>
      <c r="K10" s="49"/>
      <c r="L10" s="49"/>
      <c r="M10" s="49"/>
      <c r="N10" s="49"/>
    </row>
    <row r="11" spans="1:18" ht="16.5" customHeight="1">
      <c r="A11" s="14"/>
      <c r="B11" s="49" t="str">
        <f>IF(銷售資料!D20=0," ",銷售資料!D20)</f>
        <v xml:space="preserve"> </v>
      </c>
      <c r="C11" s="49"/>
      <c r="D11" s="49"/>
      <c r="E11" s="49"/>
      <c r="F11" s="49"/>
      <c r="G11" s="49"/>
      <c r="H11" s="14"/>
      <c r="I11" s="49" t="str">
        <f>IF(銷售資料!D14=0," ",銷售資料!D14)</f>
        <v xml:space="preserve"> </v>
      </c>
      <c r="J11" s="49"/>
      <c r="K11" s="49"/>
      <c r="L11" s="49"/>
      <c r="M11" s="49"/>
      <c r="N11" s="49"/>
    </row>
    <row r="12" spans="1:18" ht="16.5" customHeight="1">
      <c r="A12" s="19" t="s">
        <v>101</v>
      </c>
      <c r="B12" s="49" t="str">
        <f>IF(銷售資料!D21=0," ",銷售資料!D21)</f>
        <v>Mrs. Miho Kitamura</v>
      </c>
      <c r="C12" s="49"/>
      <c r="D12" s="49"/>
      <c r="E12" s="49"/>
      <c r="F12" s="49"/>
      <c r="G12" s="49"/>
      <c r="H12" s="19" t="s">
        <v>101</v>
      </c>
      <c r="I12" s="49" t="str">
        <f>IF(銷售資料!D15=0," ",銷售資料!D15)</f>
        <v>Ms. Miho Kitamura</v>
      </c>
      <c r="J12" s="49"/>
      <c r="K12" s="49"/>
      <c r="L12" s="49"/>
      <c r="M12" s="49"/>
      <c r="N12" s="49"/>
    </row>
    <row r="13" spans="1:18" ht="16.5" customHeight="1">
      <c r="A13" s="14" t="s">
        <v>102</v>
      </c>
      <c r="B13" s="49" t="str">
        <f>IF(銷售資料!D22=0," ",銷售資料!D22)</f>
        <v>+81-45-522-5398</v>
      </c>
      <c r="C13" s="49"/>
      <c r="D13" s="49"/>
      <c r="E13" s="49"/>
      <c r="F13" s="49"/>
      <c r="G13" s="49"/>
      <c r="H13" s="14" t="s">
        <v>102</v>
      </c>
      <c r="I13" s="49" t="str">
        <f>IF(銷售資料!D16=0," ",銷售資料!D16)</f>
        <v>+81-45-522-5398</v>
      </c>
      <c r="J13" s="49"/>
      <c r="K13" s="49"/>
      <c r="L13" s="49"/>
      <c r="M13" s="49"/>
      <c r="N13" s="49"/>
    </row>
    <row r="14" spans="1:18" ht="16.5" customHeight="1">
      <c r="A14" s="14"/>
      <c r="B14" s="14"/>
      <c r="C14" s="14"/>
      <c r="D14" s="14"/>
      <c r="F14" s="14"/>
      <c r="G14" s="14"/>
      <c r="H14" s="14"/>
      <c r="I14" s="14"/>
    </row>
    <row r="15" spans="1:18" ht="16.5" customHeight="1">
      <c r="A15" s="14"/>
      <c r="B15" s="14"/>
      <c r="C15" s="14"/>
      <c r="D15" s="14"/>
      <c r="F15" s="14"/>
      <c r="G15" s="14"/>
      <c r="H15" s="14" t="s">
        <v>103</v>
      </c>
      <c r="I15" s="14"/>
      <c r="J15" s="54" t="str">
        <f>銷售資料!D24</f>
        <v>USD</v>
      </c>
      <c r="K15" s="54"/>
      <c r="L15" s="54"/>
      <c r="M15" s="54"/>
      <c r="N15" s="54"/>
    </row>
    <row r="16" spans="1:18" ht="16.5" customHeight="1">
      <c r="A16" s="14"/>
      <c r="B16" s="14"/>
      <c r="C16" s="14"/>
      <c r="D16" s="14"/>
      <c r="E16" s="14"/>
      <c r="F16" s="14"/>
      <c r="I16" s="14"/>
    </row>
    <row r="17" spans="1:15" ht="16.5" customHeight="1">
      <c r="A17" s="40" t="s">
        <v>104</v>
      </c>
      <c r="B17" s="55" t="s">
        <v>105</v>
      </c>
      <c r="C17" s="55"/>
      <c r="D17" s="55"/>
      <c r="E17" s="55"/>
      <c r="F17" s="55"/>
      <c r="G17" s="55"/>
      <c r="H17" s="55" t="s">
        <v>106</v>
      </c>
      <c r="I17" s="55"/>
      <c r="J17" s="55" t="s">
        <v>107</v>
      </c>
      <c r="K17" s="55"/>
      <c r="L17" s="56" t="s">
        <v>108</v>
      </c>
      <c r="M17" s="57"/>
      <c r="N17" s="57"/>
      <c r="O17" s="58"/>
    </row>
    <row r="18" spans="1:15" ht="16.5" customHeight="1">
      <c r="A18" s="40">
        <f>IF(銷售資料!A34=0," ",銷售資料!A34)</f>
        <v>1</v>
      </c>
      <c r="B18" s="59" t="str">
        <f>IF(銷售資料!D34=0," ",銷售資料!D34)</f>
        <v>A&amp;W Phonelink</v>
      </c>
      <c r="C18" s="59"/>
      <c r="D18" s="59"/>
      <c r="E18" s="59"/>
      <c r="F18" s="59"/>
      <c r="G18" s="59"/>
      <c r="H18" s="60">
        <f>IF(銷售資料!H34=0," ",銷售資料!H34)</f>
        <v>137980</v>
      </c>
      <c r="I18" s="60"/>
      <c r="J18" s="61">
        <f>IF(銷售資料!J34=0," ",銷售資料!J34)</f>
        <v>0.3</v>
      </c>
      <c r="K18" s="62"/>
      <c r="L18" s="41"/>
      <c r="M18" s="63">
        <f>IF(銷售資料!M34=0," ",銷售資料!M34)</f>
        <v>41394</v>
      </c>
      <c r="N18" s="63"/>
      <c r="O18" s="64"/>
    </row>
    <row r="19" spans="1:15" ht="16.5" customHeight="1">
      <c r="A19" s="40" t="str">
        <f>IF(銷售資料!A35=0," ",銷售資料!A35)</f>
        <v xml:space="preserve"> </v>
      </c>
      <c r="B19" s="59" t="str">
        <f>IF(銷售資料!D35=0," ",銷售資料!D35)</f>
        <v xml:space="preserve"> </v>
      </c>
      <c r="C19" s="59"/>
      <c r="D19" s="59"/>
      <c r="E19" s="59"/>
      <c r="F19" s="59"/>
      <c r="G19" s="59"/>
      <c r="H19" s="60" t="str">
        <f>IF(銷售資料!H35=0," ",銷售資料!H35)</f>
        <v xml:space="preserve"> </v>
      </c>
      <c r="I19" s="60"/>
      <c r="J19" s="61" t="str">
        <f>IF(銷售資料!J35=0," ",銷售資料!J35)</f>
        <v xml:space="preserve"> </v>
      </c>
      <c r="K19" s="62"/>
      <c r="L19" s="41"/>
      <c r="M19" s="63" t="str">
        <f>IF(銷售資料!M35=0," ",銷售資料!M35)</f>
        <v xml:space="preserve"> </v>
      </c>
      <c r="N19" s="63"/>
      <c r="O19" s="64"/>
    </row>
    <row r="20" spans="1:15" ht="16.5" customHeight="1">
      <c r="A20" s="40" t="str">
        <f>IF(銷售資料!A36=0," ",銷售資料!A36)</f>
        <v xml:space="preserve"> </v>
      </c>
      <c r="B20" s="59" t="str">
        <f>IF(銷售資料!D36=0," ",銷售資料!D36)</f>
        <v>Japanese Consumption Tax 10%</v>
      </c>
      <c r="C20" s="59"/>
      <c r="D20" s="59"/>
      <c r="E20" s="59"/>
      <c r="F20" s="59"/>
      <c r="G20" s="59"/>
      <c r="H20" s="60">
        <f>IF(銷售資料!H36=0," ",銷售資料!H36)</f>
        <v>1</v>
      </c>
      <c r="I20" s="60"/>
      <c r="J20" s="61">
        <f>IF(銷售資料!J36=0," ",銷售資料!J36)</f>
        <v>4139.4000000000005</v>
      </c>
      <c r="K20" s="62"/>
      <c r="L20" s="41"/>
      <c r="M20" s="63">
        <f>IF(銷售資料!M36=0," ",銷售資料!M36)</f>
        <v>4139.4000000000005</v>
      </c>
      <c r="N20" s="63"/>
      <c r="O20" s="64"/>
    </row>
    <row r="21" spans="1:15" ht="16.5" customHeight="1">
      <c r="A21" s="40" t="str">
        <f>IF(銷售資料!A37=0," ",銷售資料!A37)</f>
        <v xml:space="preserve"> </v>
      </c>
      <c r="B21" s="59" t="str">
        <f>IF(銷售資料!D37=0," ",銷售資料!D37)</f>
        <v xml:space="preserve"> </v>
      </c>
      <c r="C21" s="59"/>
      <c r="D21" s="59"/>
      <c r="E21" s="59"/>
      <c r="F21" s="59"/>
      <c r="G21" s="59"/>
      <c r="H21" s="60" t="str">
        <f>IF(銷售資料!H37=0," ",銷售資料!H37)</f>
        <v xml:space="preserve"> </v>
      </c>
      <c r="I21" s="60"/>
      <c r="J21" s="61" t="str">
        <f>IF(銷售資料!J37=0," ",銷售資料!J37)</f>
        <v xml:space="preserve"> </v>
      </c>
      <c r="K21" s="62"/>
      <c r="L21" s="41"/>
      <c r="M21" s="63" t="str">
        <f>IF(銷售資料!M37=0," ",銷售資料!M37)</f>
        <v xml:space="preserve"> </v>
      </c>
      <c r="N21" s="63"/>
      <c r="O21" s="64"/>
    </row>
    <row r="22" spans="1:15" ht="16.5" customHeight="1">
      <c r="A22" s="40" t="str">
        <f>IF(銷售資料!A38=0," ",銷售資料!A38)</f>
        <v xml:space="preserve"> </v>
      </c>
      <c r="B22" s="59" t="str">
        <f>IF(銷售資料!D38=0," ",銷售資料!D38)</f>
        <v xml:space="preserve"> </v>
      </c>
      <c r="C22" s="59"/>
      <c r="D22" s="59"/>
      <c r="E22" s="59"/>
      <c r="F22" s="59"/>
      <c r="G22" s="59"/>
      <c r="H22" s="60" t="str">
        <f>IF(銷售資料!H38=0," ",銷售資料!H38)</f>
        <v xml:space="preserve"> </v>
      </c>
      <c r="I22" s="60"/>
      <c r="J22" s="61" t="str">
        <f>IF(銷售資料!J38=0," ",銷售資料!J38)</f>
        <v xml:space="preserve"> </v>
      </c>
      <c r="K22" s="62"/>
      <c r="L22" s="41"/>
      <c r="M22" s="63" t="str">
        <f>IF(銷售資料!M38=0," ",銷售資料!M38)</f>
        <v xml:space="preserve"> </v>
      </c>
      <c r="N22" s="63"/>
      <c r="O22" s="64"/>
    </row>
    <row r="23" spans="1:15" ht="16.5" customHeight="1">
      <c r="A23" s="40"/>
      <c r="B23" s="67" t="s">
        <v>109</v>
      </c>
      <c r="C23" s="67"/>
      <c r="D23" s="67"/>
      <c r="E23" s="67"/>
      <c r="F23" s="67"/>
      <c r="G23" s="67"/>
      <c r="H23" s="60">
        <f>銷售資料!H39</f>
        <v>0</v>
      </c>
      <c r="I23" s="60"/>
      <c r="J23" s="61"/>
      <c r="K23" s="62"/>
      <c r="L23" s="41" t="str">
        <f>J15</f>
        <v>USD</v>
      </c>
      <c r="M23" s="63">
        <f>IF(銷售資料!M39=0," ",銷售資料!M39)</f>
        <v>45533.4</v>
      </c>
      <c r="N23" s="63"/>
      <c r="O23" s="64"/>
    </row>
    <row r="24" spans="1:15" ht="16.5" customHeight="1">
      <c r="A24" s="14"/>
      <c r="B24" s="14"/>
      <c r="C24" s="14"/>
      <c r="D24" s="14"/>
      <c r="E24" s="14"/>
      <c r="F24" s="14"/>
      <c r="G24" s="14"/>
      <c r="H24" s="14"/>
      <c r="I24" s="14"/>
    </row>
    <row r="25" spans="1:15" ht="16.5" customHeight="1">
      <c r="A25" s="14"/>
      <c r="B25" s="14"/>
      <c r="C25" s="14"/>
      <c r="D25" s="14"/>
      <c r="E25" s="14"/>
      <c r="F25" s="14"/>
      <c r="G25" s="14"/>
      <c r="H25" s="14"/>
      <c r="I25" s="14"/>
    </row>
    <row r="26" spans="1:15" ht="16.5" customHeight="1">
      <c r="A26" s="14"/>
      <c r="B26" s="14"/>
      <c r="C26" s="14"/>
      <c r="D26" s="14"/>
      <c r="E26" s="14"/>
      <c r="F26" s="14"/>
      <c r="G26" s="14"/>
      <c r="H26" s="14"/>
      <c r="I26" s="14"/>
    </row>
    <row r="27" spans="1:15" ht="16.5" customHeight="1">
      <c r="A27" s="14" t="str">
        <f>IF(銷售資料!B41=0," ",銷售資料!A41)</f>
        <v>Note:</v>
      </c>
      <c r="B27" s="14" t="str">
        <f>IF(銷售資料!B41=0," ",銷售資料!B41)</f>
        <v xml:space="preserve">* 2025/1/23  TTM: 156.50     JPY tax amount (10% Standard Tax rate):  JPY 512,966 </v>
      </c>
      <c r="C27" s="14"/>
      <c r="D27" s="14"/>
      <c r="E27" s="14"/>
      <c r="F27" s="14"/>
      <c r="G27" s="14"/>
      <c r="H27" s="14"/>
      <c r="I27" s="14"/>
    </row>
    <row r="28" spans="1:15">
      <c r="A28" s="13" t="s">
        <v>110</v>
      </c>
      <c r="C28" s="20"/>
      <c r="D28" s="20"/>
      <c r="E28" s="20"/>
    </row>
    <row r="29" spans="1:15">
      <c r="B29" s="21" t="s">
        <v>111</v>
      </c>
      <c r="C29" s="43" t="s">
        <v>112</v>
      </c>
      <c r="D29" s="20"/>
      <c r="E29" s="20"/>
    </row>
    <row r="30" spans="1:15">
      <c r="B30" s="21"/>
      <c r="C30" s="43" t="s">
        <v>113</v>
      </c>
      <c r="D30" s="20"/>
      <c r="E30" s="20"/>
    </row>
    <row r="31" spans="1:15">
      <c r="B31" s="21" t="s">
        <v>114</v>
      </c>
      <c r="C31" s="43" t="s">
        <v>115</v>
      </c>
      <c r="D31" s="20"/>
      <c r="E31" s="20"/>
    </row>
    <row r="32" spans="1:15">
      <c r="B32" s="21" t="s">
        <v>116</v>
      </c>
      <c r="C32" s="43" t="s">
        <v>117</v>
      </c>
      <c r="D32" s="20"/>
      <c r="E32" s="20"/>
    </row>
    <row r="33" spans="2:9">
      <c r="B33" s="21" t="s">
        <v>118</v>
      </c>
      <c r="C33" s="30" t="s">
        <v>119</v>
      </c>
      <c r="D33" s="20"/>
      <c r="E33" s="20"/>
    </row>
    <row r="34" spans="2:9">
      <c r="B34" s="21"/>
      <c r="C34" s="30"/>
      <c r="D34" s="20"/>
      <c r="E34" s="20"/>
    </row>
    <row r="36" spans="2:9" ht="16.2" thickBot="1">
      <c r="D36" s="21" t="s">
        <v>120</v>
      </c>
      <c r="E36" s="22"/>
      <c r="F36" s="22"/>
      <c r="G36" s="22"/>
      <c r="H36" s="22"/>
      <c r="I36" s="22"/>
    </row>
  </sheetData>
  <sheetProtection selectLockedCells="1"/>
  <mergeCells count="47">
    <mergeCell ref="B23:G23"/>
    <mergeCell ref="H23:I23"/>
    <mergeCell ref="J23:K23"/>
    <mergeCell ref="M23:O23"/>
    <mergeCell ref="M21:O21"/>
    <mergeCell ref="A2:O2"/>
    <mergeCell ref="B11:G11"/>
    <mergeCell ref="I11:N11"/>
    <mergeCell ref="B22:G22"/>
    <mergeCell ref="H22:I22"/>
    <mergeCell ref="J22:K22"/>
    <mergeCell ref="M22:O22"/>
    <mergeCell ref="B21:G21"/>
    <mergeCell ref="H21:I21"/>
    <mergeCell ref="J21:K21"/>
    <mergeCell ref="B20:G20"/>
    <mergeCell ref="H20:I20"/>
    <mergeCell ref="J20:K20"/>
    <mergeCell ref="M20:O20"/>
    <mergeCell ref="B18:G18"/>
    <mergeCell ref="H18:I18"/>
    <mergeCell ref="J18:K18"/>
    <mergeCell ref="M18:O18"/>
    <mergeCell ref="B19:G19"/>
    <mergeCell ref="H19:I19"/>
    <mergeCell ref="J19:K19"/>
    <mergeCell ref="M19:O19"/>
    <mergeCell ref="I13:N13"/>
    <mergeCell ref="J15:N15"/>
    <mergeCell ref="B13:G13"/>
    <mergeCell ref="J17:K17"/>
    <mergeCell ref="H17:I17"/>
    <mergeCell ref="B17:G17"/>
    <mergeCell ref="L17:O17"/>
    <mergeCell ref="L3:O3"/>
    <mergeCell ref="L4:O4"/>
    <mergeCell ref="L5:O5"/>
    <mergeCell ref="B8:G8"/>
    <mergeCell ref="B7:G7"/>
    <mergeCell ref="I7:N7"/>
    <mergeCell ref="B9:G9"/>
    <mergeCell ref="B10:G10"/>
    <mergeCell ref="B12:G12"/>
    <mergeCell ref="I8:N8"/>
    <mergeCell ref="I9:N9"/>
    <mergeCell ref="I10:N10"/>
    <mergeCell ref="I12:N12"/>
  </mergeCells>
  <phoneticPr fontId="1" type="noConversion"/>
  <printOptions horizontalCentered="1" vertic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C19F-3DAC-4928-9DF6-24B7B13BD057}">
  <dimension ref="A1:R50"/>
  <sheetViews>
    <sheetView zoomScale="75" zoomScaleNormal="100" workbookViewId="0">
      <selection activeCell="Q11" sqref="Q11"/>
    </sheetView>
  </sheetViews>
  <sheetFormatPr defaultColWidth="9" defaultRowHeight="15.6"/>
  <cols>
    <col min="1" max="12" width="5.6640625" style="13" customWidth="1"/>
    <col min="13" max="13" width="4.109375" style="13" customWidth="1"/>
    <col min="14" max="15" width="5.6640625" style="13" customWidth="1"/>
    <col min="16" max="16384" width="9" style="13"/>
  </cols>
  <sheetData>
    <row r="1" spans="1:18" ht="60.75" customHeight="1">
      <c r="F1" s="29" t="s">
        <v>121</v>
      </c>
    </row>
    <row r="2" spans="1:18" ht="22.5" customHeight="1">
      <c r="A2" s="45" t="s">
        <v>122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16.9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33" t="s">
        <v>123</v>
      </c>
      <c r="L3" s="49" t="s">
        <v>124</v>
      </c>
      <c r="M3" s="50"/>
      <c r="N3" s="50"/>
      <c r="O3" s="50"/>
    </row>
    <row r="4" spans="1:18" ht="16.95" customHeight="1">
      <c r="A4" s="42"/>
      <c r="B4" s="42"/>
      <c r="C4" s="42"/>
      <c r="D4" s="42"/>
      <c r="E4" s="42"/>
      <c r="F4" s="42"/>
      <c r="G4" s="42"/>
      <c r="H4" s="42"/>
      <c r="I4" s="42"/>
      <c r="J4" s="21" t="s">
        <v>125</v>
      </c>
      <c r="K4" s="51" t="s">
        <v>126</v>
      </c>
      <c r="L4" s="52"/>
      <c r="M4" s="52"/>
      <c r="N4" s="52"/>
      <c r="O4" s="52"/>
    </row>
    <row r="5" spans="1:18" ht="16.5" customHeight="1">
      <c r="A5" s="14"/>
      <c r="B5" s="14"/>
      <c r="C5" s="14"/>
      <c r="D5" s="14"/>
      <c r="E5" s="14"/>
      <c r="H5" s="16"/>
      <c r="I5" s="14"/>
      <c r="K5" s="16" t="s">
        <v>95</v>
      </c>
      <c r="L5" s="46"/>
      <c r="M5" s="46"/>
      <c r="N5" s="46"/>
      <c r="O5" s="46"/>
      <c r="P5" s="17" t="s">
        <v>8</v>
      </c>
    </row>
    <row r="6" spans="1:18" ht="16.5" customHeight="1">
      <c r="A6" s="14"/>
      <c r="B6" s="14"/>
      <c r="C6" s="14"/>
      <c r="D6" s="14"/>
      <c r="E6" s="14"/>
      <c r="H6" s="16"/>
      <c r="I6" s="14"/>
      <c r="K6" s="16" t="s">
        <v>96</v>
      </c>
      <c r="L6" s="47"/>
      <c r="M6" s="47"/>
      <c r="N6" s="47"/>
      <c r="O6" s="47"/>
      <c r="P6" s="17" t="s">
        <v>97</v>
      </c>
    </row>
    <row r="7" spans="1:18" ht="16.5" customHeight="1">
      <c r="A7" s="14"/>
      <c r="B7" s="14"/>
      <c r="C7" s="14"/>
      <c r="D7" s="14"/>
      <c r="E7" s="14"/>
      <c r="F7" s="14"/>
      <c r="H7" s="14"/>
      <c r="I7" s="14"/>
      <c r="K7" s="16" t="s">
        <v>98</v>
      </c>
      <c r="L7" s="48" t="str">
        <f>銷售資料!D6</f>
        <v>SA2604012JP</v>
      </c>
      <c r="M7" s="48"/>
      <c r="N7" s="48"/>
      <c r="O7" s="48"/>
    </row>
    <row r="8" spans="1:18" ht="16.5" customHeight="1">
      <c r="A8" s="14" t="s">
        <v>99</v>
      </c>
      <c r="B8" s="14"/>
      <c r="C8" s="14"/>
      <c r="D8" s="14"/>
      <c r="F8" s="14"/>
      <c r="G8" s="14"/>
      <c r="H8" s="14" t="s">
        <v>100</v>
      </c>
      <c r="I8" s="14"/>
    </row>
    <row r="9" spans="1:18" ht="16.5" customHeight="1">
      <c r="A9" s="14"/>
      <c r="B9" s="44" t="str">
        <f>銷售資料!D9</f>
        <v>AlphaTheta株式会社</v>
      </c>
      <c r="C9" s="44"/>
      <c r="D9" s="44"/>
      <c r="E9" s="44"/>
      <c r="F9" s="44"/>
      <c r="G9" s="44"/>
      <c r="H9" s="14"/>
      <c r="I9" s="44" t="str">
        <f>銷售資料!D9</f>
        <v>AlphaTheta株式会社</v>
      </c>
      <c r="J9" s="44"/>
      <c r="K9" s="44"/>
      <c r="L9" s="44"/>
      <c r="M9" s="44"/>
      <c r="N9" s="44"/>
      <c r="R9" s="18"/>
    </row>
    <row r="10" spans="1:18" ht="16.5" customHeight="1">
      <c r="A10" s="14"/>
      <c r="B10" s="51" t="str">
        <f>銷售資料!D17</f>
        <v>Quality and Production Management Department</v>
      </c>
      <c r="C10" s="51"/>
      <c r="D10" s="51"/>
      <c r="E10" s="51"/>
      <c r="F10" s="51"/>
      <c r="G10" s="51"/>
      <c r="H10" s="14"/>
      <c r="I10" s="51" t="str">
        <f>銷售資料!D11</f>
        <v>Quality and Production Management Department</v>
      </c>
      <c r="J10" s="51"/>
      <c r="K10" s="51"/>
      <c r="L10" s="51"/>
      <c r="M10" s="51"/>
      <c r="N10" s="51"/>
      <c r="R10" s="18"/>
    </row>
    <row r="11" spans="1:18" ht="16.5" customHeight="1">
      <c r="A11" s="14"/>
      <c r="B11" s="49" t="str">
        <f>IF(銷售資料!D18=0," ",銷售資料!D18)</f>
        <v>Production Planning Division</v>
      </c>
      <c r="C11" s="49"/>
      <c r="D11" s="49"/>
      <c r="E11" s="49"/>
      <c r="F11" s="49"/>
      <c r="G11" s="49"/>
      <c r="H11" s="53"/>
      <c r="I11" s="49" t="str">
        <f>IF(銷售資料!D12=0," ",銷售資料!D12)</f>
        <v>Production Planning Division</v>
      </c>
      <c r="J11" s="49"/>
      <c r="K11" s="49"/>
      <c r="L11" s="49"/>
      <c r="M11" s="49"/>
      <c r="N11" s="49"/>
      <c r="O11" s="53"/>
      <c r="R11" s="18"/>
    </row>
    <row r="12" spans="1:18" ht="16.5" customHeight="1">
      <c r="A12" s="14"/>
      <c r="B12" s="49" t="str">
        <f>IF(銷售資料!D19=0," ",銷售資料!D19)</f>
        <v xml:space="preserve"> </v>
      </c>
      <c r="C12" s="49"/>
      <c r="D12" s="49"/>
      <c r="E12" s="49"/>
      <c r="F12" s="49"/>
      <c r="G12" s="49"/>
      <c r="H12" s="14"/>
      <c r="I12" s="49" t="str">
        <f>IF(銷售資料!D13=0," ",銷售資料!D13)</f>
        <v xml:space="preserve"> </v>
      </c>
      <c r="J12" s="49"/>
      <c r="K12" s="49"/>
      <c r="L12" s="49"/>
      <c r="M12" s="49"/>
      <c r="N12" s="49"/>
    </row>
    <row r="13" spans="1:18" ht="16.5" customHeight="1">
      <c r="A13" s="14"/>
      <c r="B13" s="49" t="str">
        <f>IF(銷售資料!D20=0," ",銷售資料!D20)</f>
        <v xml:space="preserve"> </v>
      </c>
      <c r="C13" s="49"/>
      <c r="D13" s="49"/>
      <c r="E13" s="49"/>
      <c r="F13" s="49"/>
      <c r="G13" s="49"/>
      <c r="H13" s="14"/>
      <c r="I13" s="49" t="str">
        <f>IF(銷售資料!D14=0," ",銷售資料!D14)</f>
        <v xml:space="preserve"> </v>
      </c>
      <c r="J13" s="49"/>
      <c r="K13" s="49"/>
      <c r="L13" s="49"/>
      <c r="M13" s="49"/>
      <c r="N13" s="49"/>
    </row>
    <row r="14" spans="1:18" ht="16.5" customHeight="1">
      <c r="A14" s="19" t="s">
        <v>101</v>
      </c>
      <c r="B14" s="49" t="str">
        <f>IF(銷售資料!D21=0," ",銷售資料!D21)</f>
        <v>Mrs. Miho Kitamura</v>
      </c>
      <c r="C14" s="49"/>
      <c r="D14" s="49"/>
      <c r="E14" s="49"/>
      <c r="F14" s="49"/>
      <c r="G14" s="49"/>
      <c r="H14" s="19" t="s">
        <v>101</v>
      </c>
      <c r="I14" s="49" t="str">
        <f>IF(銷售資料!D15=0," ",銷售資料!D15)</f>
        <v>Ms. Miho Kitamura</v>
      </c>
      <c r="J14" s="49"/>
      <c r="K14" s="49"/>
      <c r="L14" s="49"/>
      <c r="M14" s="49"/>
      <c r="N14" s="49"/>
    </row>
    <row r="15" spans="1:18" ht="16.5" customHeight="1">
      <c r="A15" s="14" t="s">
        <v>102</v>
      </c>
      <c r="B15" s="49" t="str">
        <f>IF(銷售資料!D22=0," ",銷售資料!D22)</f>
        <v>+81-45-522-5398</v>
      </c>
      <c r="C15" s="49"/>
      <c r="D15" s="49"/>
      <c r="E15" s="49"/>
      <c r="F15" s="49"/>
      <c r="G15" s="49"/>
      <c r="H15" s="14" t="s">
        <v>102</v>
      </c>
      <c r="I15" s="49" t="str">
        <f>IF(銷售資料!D16=0," ",銷售資料!D16)</f>
        <v>+81-45-522-5398</v>
      </c>
      <c r="J15" s="49"/>
      <c r="K15" s="49"/>
      <c r="L15" s="49"/>
      <c r="M15" s="49"/>
      <c r="N15" s="49"/>
    </row>
    <row r="16" spans="1:18" ht="16.5" customHeight="1">
      <c r="A16" s="14"/>
      <c r="B16" s="14"/>
      <c r="C16" s="14"/>
      <c r="D16" s="14"/>
      <c r="F16" s="14"/>
      <c r="G16" s="14"/>
      <c r="H16" s="14"/>
      <c r="I16" s="14"/>
    </row>
    <row r="17" spans="1:15" ht="16.5" customHeight="1">
      <c r="A17" s="14"/>
      <c r="B17" s="14"/>
      <c r="C17" s="14"/>
      <c r="D17" s="14"/>
      <c r="F17" s="14"/>
      <c r="G17" s="14"/>
      <c r="I17" s="16" t="s">
        <v>103</v>
      </c>
      <c r="J17" s="54" t="str">
        <f>銷售資料!D24</f>
        <v>USD</v>
      </c>
      <c r="K17" s="54"/>
      <c r="L17" s="54"/>
      <c r="M17" s="54"/>
      <c r="N17" s="54"/>
    </row>
    <row r="18" spans="1:15" ht="8.25" customHeight="1">
      <c r="A18" s="14"/>
      <c r="B18" s="14"/>
      <c r="C18" s="14"/>
      <c r="D18" s="14"/>
      <c r="E18" s="14"/>
      <c r="F18" s="14"/>
      <c r="I18" s="14"/>
    </row>
    <row r="19" spans="1:15" ht="16.5" customHeight="1">
      <c r="A19" s="40" t="s">
        <v>104</v>
      </c>
      <c r="B19" s="55" t="s">
        <v>105</v>
      </c>
      <c r="C19" s="55"/>
      <c r="D19" s="55"/>
      <c r="E19" s="55"/>
      <c r="F19" s="55"/>
      <c r="G19" s="55"/>
      <c r="H19" s="55" t="s">
        <v>106</v>
      </c>
      <c r="I19" s="55"/>
      <c r="J19" s="55" t="s">
        <v>107</v>
      </c>
      <c r="K19" s="55"/>
      <c r="L19" s="56" t="s">
        <v>108</v>
      </c>
      <c r="M19" s="57"/>
      <c r="N19" s="57"/>
      <c r="O19" s="58"/>
    </row>
    <row r="20" spans="1:15" ht="16.5" customHeight="1">
      <c r="A20" s="40">
        <f>IF(銷售資料!A34=0," ",銷售資料!A34)</f>
        <v>1</v>
      </c>
      <c r="B20" s="59" t="str">
        <f>IF(銷售資料!D34=0," ",銷售資料!D34)</f>
        <v>A&amp;W Phonelink</v>
      </c>
      <c r="C20" s="59"/>
      <c r="D20" s="59"/>
      <c r="E20" s="59"/>
      <c r="F20" s="59"/>
      <c r="G20" s="59"/>
      <c r="H20" s="60">
        <f>IF(銷售資料!H34=0," ",銷售資料!H34)</f>
        <v>137980</v>
      </c>
      <c r="I20" s="60"/>
      <c r="J20" s="61">
        <f>IF(銷售資料!J34=0," ",銷售資料!J34)</f>
        <v>0.3</v>
      </c>
      <c r="K20" s="62"/>
      <c r="L20" s="41"/>
      <c r="M20" s="63">
        <f>IF(銷售資料!M34=0," ",銷售資料!M34)</f>
        <v>41394</v>
      </c>
      <c r="N20" s="63"/>
      <c r="O20" s="64"/>
    </row>
    <row r="21" spans="1:15" ht="16.5" customHeight="1">
      <c r="A21" s="40" t="str">
        <f>IF(銷售資料!A35=0," ",銷售資料!A35)</f>
        <v xml:space="preserve"> </v>
      </c>
      <c r="B21" s="59" t="str">
        <f>IF(銷售資料!D35=0," ",銷售資料!D35)</f>
        <v xml:space="preserve"> </v>
      </c>
      <c r="C21" s="59"/>
      <c r="D21" s="59"/>
      <c r="E21" s="59"/>
      <c r="F21" s="59"/>
      <c r="G21" s="59"/>
      <c r="H21" s="60" t="str">
        <f>IF(銷售資料!H35=0," ",銷售資料!H35)</f>
        <v xml:space="preserve"> </v>
      </c>
      <c r="I21" s="60"/>
      <c r="J21" s="61" t="str">
        <f>IF(銷售資料!J35=0," ",銷售資料!J35)</f>
        <v xml:space="preserve"> </v>
      </c>
      <c r="K21" s="62"/>
      <c r="L21" s="41"/>
      <c r="M21" s="63" t="str">
        <f>IF(銷售資料!M35=0," ",銷售資料!M35)</f>
        <v xml:space="preserve"> </v>
      </c>
      <c r="N21" s="63"/>
      <c r="O21" s="64"/>
    </row>
    <row r="22" spans="1:15" ht="16.5" customHeight="1">
      <c r="A22" s="40" t="str">
        <f>IF(銷售資料!A36=0," ",銷售資料!A36)</f>
        <v xml:space="preserve"> </v>
      </c>
      <c r="B22" s="59" t="str">
        <f>IF(銷售資料!D36=0," ",銷售資料!D36)</f>
        <v>Japanese Consumption Tax 10%</v>
      </c>
      <c r="C22" s="59"/>
      <c r="D22" s="59"/>
      <c r="E22" s="59"/>
      <c r="F22" s="59"/>
      <c r="G22" s="59"/>
      <c r="H22" s="60">
        <f>IF(銷售資料!H36=0," ",銷售資料!H36)</f>
        <v>1</v>
      </c>
      <c r="I22" s="60"/>
      <c r="J22" s="61">
        <f>IF(銷售資料!J36=0," ",銷售資料!J36)</f>
        <v>4139.4000000000005</v>
      </c>
      <c r="K22" s="62"/>
      <c r="L22" s="41"/>
      <c r="M22" s="63">
        <f>IF(銷售資料!M36=0," ",銷售資料!M36)</f>
        <v>4139.4000000000005</v>
      </c>
      <c r="N22" s="63"/>
      <c r="O22" s="64"/>
    </row>
    <row r="23" spans="1:15" ht="16.5" customHeight="1">
      <c r="A23" s="40" t="str">
        <f>IF(銷售資料!A37=0," ",銷售資料!A37)</f>
        <v xml:space="preserve"> </v>
      </c>
      <c r="B23" s="59" t="str">
        <f>IF(銷售資料!D37=0," ",銷售資料!D37)</f>
        <v xml:space="preserve"> </v>
      </c>
      <c r="C23" s="59"/>
      <c r="D23" s="59"/>
      <c r="E23" s="59"/>
      <c r="F23" s="59"/>
      <c r="G23" s="59"/>
      <c r="H23" s="60" t="str">
        <f>IF(銷售資料!H37=0," ",銷售資料!H37)</f>
        <v xml:space="preserve"> </v>
      </c>
      <c r="I23" s="60"/>
      <c r="J23" s="61" t="str">
        <f>IF(銷售資料!J37=0," ",銷售資料!J37)</f>
        <v xml:space="preserve"> </v>
      </c>
      <c r="K23" s="62"/>
      <c r="L23" s="41"/>
      <c r="M23" s="63" t="str">
        <f>IF(銷售資料!M37=0," ",銷售資料!M37)</f>
        <v xml:space="preserve"> </v>
      </c>
      <c r="N23" s="63"/>
      <c r="O23" s="64"/>
    </row>
    <row r="24" spans="1:15" ht="16.5" customHeight="1">
      <c r="A24" s="40" t="str">
        <f>IF(銷售資料!A38=0," ",銷售資料!A38)</f>
        <v xml:space="preserve"> </v>
      </c>
      <c r="B24" s="59" t="str">
        <f>IF(銷售資料!D38=0," ",銷售資料!D38)</f>
        <v xml:space="preserve"> </v>
      </c>
      <c r="C24" s="59"/>
      <c r="D24" s="59"/>
      <c r="E24" s="59"/>
      <c r="F24" s="59"/>
      <c r="G24" s="59"/>
      <c r="H24" s="60" t="str">
        <f>IF(銷售資料!H38=0," ",銷售資料!H38)</f>
        <v xml:space="preserve"> </v>
      </c>
      <c r="I24" s="60"/>
      <c r="J24" s="61" t="str">
        <f>IF(銷售資料!J38=0," ",銷售資料!J38)</f>
        <v xml:space="preserve"> </v>
      </c>
      <c r="K24" s="62"/>
      <c r="L24" s="41"/>
      <c r="M24" s="63" t="str">
        <f>IF(銷售資料!M38=0," ",銷售資料!M38)</f>
        <v xml:space="preserve"> </v>
      </c>
      <c r="N24" s="63"/>
      <c r="O24" s="64"/>
    </row>
    <row r="25" spans="1:15" ht="16.5" customHeight="1">
      <c r="A25" s="40"/>
      <c r="B25" s="67" t="s">
        <v>109</v>
      </c>
      <c r="C25" s="67"/>
      <c r="D25" s="67"/>
      <c r="E25" s="67"/>
      <c r="F25" s="67"/>
      <c r="G25" s="67"/>
      <c r="H25" s="60"/>
      <c r="I25" s="60"/>
      <c r="J25" s="61"/>
      <c r="K25" s="62"/>
      <c r="L25" s="41" t="str">
        <f>J17</f>
        <v>USD</v>
      </c>
      <c r="M25" s="63">
        <f>IF(銷售資料!M39=0," ",銷售資料!M39)</f>
        <v>45533.4</v>
      </c>
      <c r="N25" s="63"/>
      <c r="O25" s="64"/>
    </row>
    <row r="26" spans="1:15" ht="30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15" ht="16.5" customHeight="1">
      <c r="A27" s="14" t="str">
        <f>IF(銷售資料!B41=0," ",銷售資料!A41)</f>
        <v>Note:</v>
      </c>
      <c r="B27" s="14" t="str">
        <f>IF(銷售資料!B41=0," ",銷售資料!B41)</f>
        <v xml:space="preserve">* 2025/1/23  TTM: 156.50     JPY tax amount (10% Standard Tax rate):  JPY 512,966 </v>
      </c>
      <c r="C27" s="14"/>
      <c r="D27" s="14"/>
      <c r="E27" s="14"/>
      <c r="F27" s="14"/>
      <c r="G27" s="14"/>
      <c r="H27" s="14"/>
      <c r="I27" s="14"/>
    </row>
    <row r="28" spans="1:15" ht="16.5" customHeight="1">
      <c r="A28" s="14"/>
      <c r="B28" s="14" t="str">
        <f>IF(銷售資料!B42=0," ",銷售資料!B42)</f>
        <v>* Please pay in US dollars. The above taxes are for accounting purposes.</v>
      </c>
      <c r="C28" s="14"/>
      <c r="D28" s="14"/>
      <c r="E28" s="14"/>
      <c r="F28" s="14"/>
      <c r="G28" s="14"/>
      <c r="H28" s="14"/>
      <c r="I28" s="14"/>
    </row>
    <row r="29" spans="1:15" ht="16.5" customHeight="1">
      <c r="A29" s="14"/>
      <c r="B29" s="14" t="str">
        <f>IF(銷售資料!B43=0," ",銷售資料!B43)</f>
        <v xml:space="preserve"> </v>
      </c>
      <c r="C29" s="14"/>
      <c r="D29" s="14"/>
      <c r="E29" s="14"/>
      <c r="F29" s="14"/>
      <c r="G29" s="14"/>
      <c r="H29" s="14"/>
      <c r="I29" s="14"/>
    </row>
    <row r="30" spans="1:15" ht="16.5" customHeight="1">
      <c r="A30" s="14"/>
      <c r="B30" s="14" t="str">
        <f>IF(銷售資料!B44=0," ",銷售資料!B44)</f>
        <v xml:space="preserve"> </v>
      </c>
      <c r="C30" s="14"/>
      <c r="D30" s="14"/>
      <c r="E30" s="14"/>
      <c r="F30" s="14"/>
      <c r="G30" s="14"/>
      <c r="H30" s="14"/>
      <c r="I30" s="14"/>
    </row>
    <row r="31" spans="1:15" ht="16.5" customHeight="1">
      <c r="A31" s="14"/>
      <c r="B31" s="14" t="str">
        <f>IF(銷售資料!B45=0," ",銷售資料!B45)</f>
        <v xml:space="preserve"> </v>
      </c>
      <c r="C31" s="14"/>
      <c r="D31" s="14"/>
      <c r="E31" s="14"/>
      <c r="F31" s="14"/>
      <c r="G31" s="14"/>
      <c r="H31" s="14"/>
      <c r="I31" s="14"/>
    </row>
    <row r="32" spans="1:15">
      <c r="A32" s="13" t="s">
        <v>110</v>
      </c>
      <c r="C32" s="20"/>
      <c r="D32" s="20"/>
      <c r="E32" s="20"/>
    </row>
    <row r="33" spans="2:9">
      <c r="B33" s="21" t="s">
        <v>111</v>
      </c>
      <c r="C33" s="43" t="s">
        <v>112</v>
      </c>
      <c r="D33" s="20"/>
      <c r="E33" s="20"/>
    </row>
    <row r="34" spans="2:9">
      <c r="B34" s="21"/>
      <c r="C34" s="43" t="s">
        <v>113</v>
      </c>
      <c r="D34" s="20"/>
      <c r="E34" s="20"/>
    </row>
    <row r="35" spans="2:9">
      <c r="B35" s="21" t="s">
        <v>114</v>
      </c>
      <c r="C35" s="43" t="s">
        <v>115</v>
      </c>
      <c r="D35" s="20"/>
      <c r="E35" s="20"/>
    </row>
    <row r="36" spans="2:9">
      <c r="B36" s="21" t="s">
        <v>116</v>
      </c>
      <c r="C36" s="43" t="s">
        <v>117</v>
      </c>
      <c r="D36" s="20"/>
      <c r="E36" s="20"/>
    </row>
    <row r="37" spans="2:9">
      <c r="B37" s="21" t="s">
        <v>118</v>
      </c>
      <c r="C37" s="30" t="s">
        <v>119</v>
      </c>
      <c r="D37" s="20"/>
      <c r="E37" s="20"/>
    </row>
    <row r="41" spans="2:9" ht="16.2" thickBot="1">
      <c r="D41" s="21" t="s">
        <v>120</v>
      </c>
      <c r="E41" s="22"/>
      <c r="F41" s="22"/>
      <c r="G41" s="22"/>
      <c r="H41" s="22"/>
      <c r="I41" s="22"/>
    </row>
    <row r="47" spans="2:9">
      <c r="B47" s="21"/>
      <c r="C47" s="43"/>
      <c r="D47" s="20"/>
      <c r="E47" s="20"/>
    </row>
    <row r="48" spans="2:9">
      <c r="B48" s="21"/>
      <c r="C48" s="43"/>
      <c r="D48" s="20"/>
      <c r="E48" s="20"/>
    </row>
    <row r="49" spans="2:5">
      <c r="B49" s="21"/>
      <c r="C49" s="43"/>
      <c r="D49" s="20"/>
      <c r="E49" s="20"/>
    </row>
    <row r="50" spans="2:5">
      <c r="B50" s="21"/>
      <c r="C50" s="43"/>
      <c r="D50" s="20"/>
      <c r="E50" s="20"/>
    </row>
  </sheetData>
  <sheetProtection selectLockedCells="1"/>
  <mergeCells count="50">
    <mergeCell ref="B24:G24"/>
    <mergeCell ref="H24:I24"/>
    <mergeCell ref="J24:K24"/>
    <mergeCell ref="M24:O24"/>
    <mergeCell ref="A26:O26"/>
    <mergeCell ref="B25:G25"/>
    <mergeCell ref="H25:I25"/>
    <mergeCell ref="J25:K25"/>
    <mergeCell ref="M25:O25"/>
    <mergeCell ref="B22:G22"/>
    <mergeCell ref="H22:I22"/>
    <mergeCell ref="J22:K22"/>
    <mergeCell ref="M22:O22"/>
    <mergeCell ref="B23:G23"/>
    <mergeCell ref="H23:I23"/>
    <mergeCell ref="J23:K23"/>
    <mergeCell ref="M23:O23"/>
    <mergeCell ref="B20:G20"/>
    <mergeCell ref="H20:I20"/>
    <mergeCell ref="J20:K20"/>
    <mergeCell ref="M20:O20"/>
    <mergeCell ref="B21:G21"/>
    <mergeCell ref="H21:I21"/>
    <mergeCell ref="J21:K21"/>
    <mergeCell ref="M21:O21"/>
    <mergeCell ref="B15:G15"/>
    <mergeCell ref="I15:N15"/>
    <mergeCell ref="J17:N17"/>
    <mergeCell ref="B19:G19"/>
    <mergeCell ref="H19:I19"/>
    <mergeCell ref="J19:K19"/>
    <mergeCell ref="L19:O19"/>
    <mergeCell ref="B10:G10"/>
    <mergeCell ref="I10:N10"/>
    <mergeCell ref="B14:G14"/>
    <mergeCell ref="I14:N14"/>
    <mergeCell ref="B12:G12"/>
    <mergeCell ref="I12:N12"/>
    <mergeCell ref="B13:G13"/>
    <mergeCell ref="I13:N13"/>
    <mergeCell ref="B11:H11"/>
    <mergeCell ref="I11:O11"/>
    <mergeCell ref="B9:G9"/>
    <mergeCell ref="I9:N9"/>
    <mergeCell ref="A2:O2"/>
    <mergeCell ref="L5:O5"/>
    <mergeCell ref="L6:O6"/>
    <mergeCell ref="L7:O7"/>
    <mergeCell ref="L3:O3"/>
    <mergeCell ref="K4:O4"/>
  </mergeCells>
  <phoneticPr fontId="1" type="noConversion"/>
  <pageMargins left="0.59055118110236227" right="0.59055118110236227" top="0.59055118110236227" bottom="0.98425196850393704" header="0.51181102362204722" footer="0.51181102362204722"/>
  <pageSetup paperSize="9" orientation="portrait" horizontalDpi="1200" verticalDpi="1200" r:id="rId1"/>
  <headerFooter alignWithMargins="0">
    <oddFooter>&amp;CA＆W Co., Ltd.       6F, Okonogi Building, 3-28-6, Higashiueno,Taito-ku, Tokyo 110-0015, Japan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銷售資料</vt:lpstr>
      <vt:lpstr>銷售申請單</vt:lpstr>
      <vt:lpstr>請購單I</vt:lpstr>
      <vt:lpstr>Proforma Invoice</vt:lpstr>
      <vt:lpstr>Invoice</vt:lpstr>
      <vt:lpstr>Invoice!Print_Area</vt:lpstr>
      <vt:lpstr>'Proforma Invoice'!Print_Area</vt:lpstr>
    </vt:vector>
  </TitlesOfParts>
  <Manager/>
  <Company>anwsoft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Lai</dc:creator>
  <cp:keywords/>
  <dc:description/>
  <cp:lastModifiedBy>Lexi Ho</cp:lastModifiedBy>
  <cp:revision/>
  <cp:lastPrinted>2026-04-15T02:59:44Z</cp:lastPrinted>
  <dcterms:created xsi:type="dcterms:W3CDTF">2005-07-11T08:53:29Z</dcterms:created>
  <dcterms:modified xsi:type="dcterms:W3CDTF">2026-04-15T02:59:45Z</dcterms:modified>
  <cp:category/>
  <cp:contentStatus/>
</cp:coreProperties>
</file>