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xi\1銷售資料表\1 2026\202604\JP\FCE_2604017.18JP\"/>
    </mc:Choice>
  </mc:AlternateContent>
  <xr:revisionPtr revIDLastSave="0" documentId="13_ncr:1_{76673989-3AD9-4CEE-B834-4CE3A1D12648}" xr6:coauthVersionLast="47" xr6:coauthVersionMax="47" xr10:uidLastSave="{00000000-0000-0000-0000-000000000000}"/>
  <bookViews>
    <workbookView xWindow="-108" yWindow="-108" windowWidth="23256" windowHeight="12456" tabRatio="896" activeTab="1" xr2:uid="{A053F0DD-0B7F-4298-9043-0F7E719CE75D}"/>
  </bookViews>
  <sheets>
    <sheet name="銷售資料" sheetId="13" r:id="rId1"/>
    <sheet name="銷售申請單" sheetId="5" r:id="rId2"/>
    <sheet name="請購單I" sheetId="18" r:id="rId3"/>
    <sheet name="Proforma Invoice" sheetId="1" r:id="rId4"/>
    <sheet name="Invoice" sheetId="6" r:id="rId5"/>
  </sheets>
  <definedNames>
    <definedName name="_xlnm.Print_Area" localSheetId="4">Invoice!$A$1:$O$41</definedName>
    <definedName name="_xlnm.Print_Area" localSheetId="3">'Proforma Invoice'!$A$1:$O$37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3" l="1"/>
  <c r="M20" i="6" s="1"/>
  <c r="M34" i="13"/>
  <c r="M53" i="13"/>
  <c r="M54" i="13"/>
  <c r="M52" i="13"/>
  <c r="L5" i="1"/>
  <c r="P11" i="18"/>
  <c r="P12" i="18"/>
  <c r="P13" i="18"/>
  <c r="P14" i="18"/>
  <c r="P15" i="18"/>
  <c r="P16" i="18"/>
  <c r="P17" i="18"/>
  <c r="P18" i="18"/>
  <c r="L54" i="13"/>
  <c r="L53" i="13"/>
  <c r="B27" i="1"/>
  <c r="A27" i="1"/>
  <c r="M37" i="13"/>
  <c r="M21" i="1" s="1"/>
  <c r="M38" i="13"/>
  <c r="M22" i="1"/>
  <c r="J15" i="1"/>
  <c r="L23" i="1"/>
  <c r="J22" i="1"/>
  <c r="H22" i="1"/>
  <c r="B22" i="1"/>
  <c r="A22" i="1"/>
  <c r="J21" i="1"/>
  <c r="H21" i="1"/>
  <c r="B21" i="1"/>
  <c r="A21" i="1"/>
  <c r="H20" i="1"/>
  <c r="B20" i="1"/>
  <c r="A20" i="1"/>
  <c r="H19" i="1"/>
  <c r="B19" i="1"/>
  <c r="A19" i="1"/>
  <c r="J18" i="1"/>
  <c r="H18" i="1"/>
  <c r="B18" i="1"/>
  <c r="A18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M23" i="6"/>
  <c r="J23" i="6"/>
  <c r="H23" i="6"/>
  <c r="B23" i="6"/>
  <c r="A23" i="6"/>
  <c r="L38" i="13"/>
  <c r="N15" i="5" s="1"/>
  <c r="L37" i="13"/>
  <c r="N14" i="5"/>
  <c r="L36" i="13"/>
  <c r="L35" i="13"/>
  <c r="N12" i="5" s="1"/>
  <c r="I8" i="6"/>
  <c r="B8" i="6"/>
  <c r="I10" i="6"/>
  <c r="B10" i="6"/>
  <c r="B30" i="6"/>
  <c r="B29" i="6"/>
  <c r="B28" i="6"/>
  <c r="B27" i="6"/>
  <c r="B26" i="6"/>
  <c r="A26" i="6"/>
  <c r="J16" i="6"/>
  <c r="L24" i="6"/>
  <c r="M22" i="6"/>
  <c r="J22" i="6"/>
  <c r="H22" i="6"/>
  <c r="B22" i="6"/>
  <c r="A22" i="6"/>
  <c r="H21" i="6"/>
  <c r="B21" i="6"/>
  <c r="A21" i="6"/>
  <c r="H20" i="6"/>
  <c r="B20" i="6"/>
  <c r="A20" i="6"/>
  <c r="J19" i="6"/>
  <c r="H19" i="6"/>
  <c r="B19" i="6"/>
  <c r="A19" i="6"/>
  <c r="I14" i="6"/>
  <c r="B14" i="6"/>
  <c r="I13" i="6"/>
  <c r="B13" i="6"/>
  <c r="I12" i="6"/>
  <c r="B12" i="6"/>
  <c r="I11" i="6"/>
  <c r="B11" i="6"/>
  <c r="I9" i="6"/>
  <c r="B9" i="6"/>
  <c r="L6" i="6"/>
  <c r="B20" i="5"/>
  <c r="B21" i="5"/>
  <c r="B22" i="5"/>
  <c r="A20" i="5"/>
  <c r="O15" i="5"/>
  <c r="N13" i="5"/>
  <c r="L39" i="13"/>
  <c r="N16" i="5" s="1"/>
  <c r="L14" i="5"/>
  <c r="L15" i="5"/>
  <c r="L16" i="5"/>
  <c r="J12" i="5"/>
  <c r="J13" i="5"/>
  <c r="J14" i="5"/>
  <c r="J15" i="5"/>
  <c r="J16" i="5"/>
  <c r="D12" i="5"/>
  <c r="D13" i="5"/>
  <c r="D14" i="5"/>
  <c r="D15" i="5"/>
  <c r="D16" i="5"/>
  <c r="B12" i="5"/>
  <c r="B13" i="5"/>
  <c r="B14" i="5"/>
  <c r="B15" i="5"/>
  <c r="A12" i="5"/>
  <c r="A13" i="5"/>
  <c r="A14" i="5"/>
  <c r="A15" i="5"/>
  <c r="L34" i="13"/>
  <c r="N11" i="5" s="1"/>
  <c r="L11" i="5"/>
  <c r="J11" i="5"/>
  <c r="D11" i="5"/>
  <c r="B11" i="5"/>
  <c r="A11" i="5"/>
  <c r="H3" i="5"/>
  <c r="L9" i="5"/>
  <c r="L8" i="5"/>
  <c r="L7" i="5"/>
  <c r="L6" i="5"/>
  <c r="D9" i="5"/>
  <c r="D8" i="5"/>
  <c r="D7" i="5"/>
  <c r="D6" i="5"/>
  <c r="D5" i="5"/>
  <c r="H23" i="1"/>
  <c r="J19" i="1"/>
  <c r="J20" i="6"/>
  <c r="L12" i="5"/>
  <c r="O12" i="5" l="1"/>
  <c r="M19" i="1"/>
  <c r="J36" i="13"/>
  <c r="M19" i="6"/>
  <c r="O11" i="5"/>
  <c r="M18" i="1"/>
  <c r="O14" i="5"/>
  <c r="J20" i="1" l="1"/>
  <c r="M36" i="13"/>
  <c r="M39" i="13" s="1"/>
  <c r="L13" i="5"/>
  <c r="J21" i="6"/>
  <c r="M21" i="6"/>
  <c r="M20" i="1"/>
  <c r="O13" i="5"/>
  <c r="M23" i="1" l="1"/>
  <c r="O16" i="5"/>
  <c r="M2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Lai</author>
  </authors>
  <commentList>
    <comment ref="D3" authorId="0" shapeId="0" xr:uid="{7363724A-9E29-4833-9DD0-58AFD613A621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4" authorId="0" shapeId="0" xr:uid="{E616DA2B-7A99-44D0-9B5C-F6623852AD99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7" authorId="0" shapeId="0" xr:uid="{39E6431C-22F7-416B-A036-EFF3C6D4DA4E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15" authorId="0" shapeId="0" xr:uid="{32546B5A-9351-4804-A52D-0863C735D959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請註明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Mr. / Mrs. / Miss</t>
        </r>
      </text>
    </comment>
    <comment ref="D16" authorId="0" shapeId="0" xr:uid="{39275D80-839C-4F74-9EDB-95519CFB29FB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請加國碼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</text>
    </comment>
    <comment ref="D21" authorId="0" shapeId="0" xr:uid="{833A163F-E4E7-4231-8928-32473660CDF6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請註明
Mr. / Mrs. / Miss</t>
        </r>
      </text>
    </comment>
    <comment ref="D22" authorId="0" shapeId="0" xr:uid="{2622700F-6576-4294-9F4E-A405FE55B34D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請加國碼
</t>
        </r>
      </text>
    </comment>
    <comment ref="D23" authorId="0" shapeId="0" xr:uid="{B3380962-5D53-40CE-98E1-3C5E829EABF0}">
      <text>
        <r>
          <rPr>
            <sz val="9"/>
            <color rgb="FF000000"/>
            <rFont val="新細明體"/>
            <family val="1"/>
            <charset val="136"/>
          </rPr>
          <t>請</t>
        </r>
        <r>
          <rPr>
            <sz val="9"/>
            <color rgb="FF000000"/>
            <rFont val="新細明體"/>
            <family val="1"/>
            <charset val="136"/>
          </rPr>
          <t xml:space="preserve"> copy </t>
        </r>
        <r>
          <rPr>
            <sz val="9"/>
            <color rgb="FF000000"/>
            <rFont val="新細明體"/>
            <family val="1"/>
            <charset val="136"/>
          </rPr>
          <t>右邊適合的選項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再</t>
        </r>
        <r>
          <rPr>
            <sz val="9"/>
            <color rgb="FF000000"/>
            <rFont val="新細明體"/>
            <family val="1"/>
            <charset val="136"/>
          </rPr>
          <t xml:space="preserve"> paste </t>
        </r>
        <r>
          <rPr>
            <sz val="9"/>
            <color rgb="FF000000"/>
            <rFont val="新細明體"/>
            <family val="1"/>
            <charset val="136"/>
          </rPr>
          <t>上即可</t>
        </r>
      </text>
    </comment>
    <comment ref="D24" authorId="0" shapeId="0" xr:uid="{AFD4EDA6-24A0-4945-B14E-081D88B06814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5" authorId="0" shapeId="0" xr:uid="{CE70FE17-F1B3-442E-A4EF-CB614A2C72C2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6" authorId="0" shapeId="0" xr:uid="{24D69A77-CA28-47F5-A952-AE3837CBE495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B41" authorId="0" shapeId="0" xr:uid="{386B66D5-727E-4C8A-8022-2BFEA4F7E062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</t>
        </r>
        <r>
          <rPr>
            <sz val="9"/>
            <color rgb="FF000000"/>
            <rFont val="新細明體"/>
            <family val="1"/>
            <charset val="136"/>
          </rPr>
          <t xml:space="preserve"> key  </t>
        </r>
        <r>
          <rPr>
            <sz val="9"/>
            <color rgb="FF000000"/>
            <rFont val="新細明體"/>
            <family val="1"/>
            <charset val="136"/>
          </rPr>
          <t>英文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會顯示在</t>
        </r>
        <r>
          <rPr>
            <sz val="9"/>
            <color rgb="FF000000"/>
            <rFont val="新細明體"/>
            <family val="1"/>
            <charset val="136"/>
          </rPr>
          <t xml:space="preserve"> PI </t>
        </r>
        <r>
          <rPr>
            <sz val="9"/>
            <color rgb="FF000000"/>
            <rFont val="新細明體"/>
            <family val="1"/>
            <charset val="136"/>
          </rPr>
          <t>上</t>
        </r>
      </text>
    </comment>
  </commentList>
</comments>
</file>

<file path=xl/sharedStrings.xml><?xml version="1.0" encoding="utf-8"?>
<sst xmlns="http://schemas.openxmlformats.org/spreadsheetml/2006/main" count="186" uniqueCount="142">
  <si>
    <t>客戶名稱</t>
    <phoneticPr fontId="1" type="noConversion"/>
  </si>
  <si>
    <t>銷售單號碼</t>
    <phoneticPr fontId="1" type="noConversion"/>
  </si>
  <si>
    <t>序號</t>
    <phoneticPr fontId="1" type="noConversion"/>
  </si>
  <si>
    <t>貨號</t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</si>
  <si>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</si>
  <si>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</si>
  <si>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</si>
  <si>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</si>
  <si>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</si>
  <si>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</si>
  <si>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預計出貨日期</t>
    <phoneticPr fontId="1" type="noConversion"/>
  </si>
  <si>
    <t>送貨方式</t>
    <phoneticPr fontId="1" type="noConversion"/>
  </si>
  <si>
    <t>此次交易幣別</t>
    <phoneticPr fontId="1" type="noConversion"/>
  </si>
  <si>
    <t>稅別</t>
    <phoneticPr fontId="1" type="noConversion"/>
  </si>
  <si>
    <t>付款方式</t>
    <phoneticPr fontId="1" type="noConversion"/>
  </si>
  <si>
    <t>申請日期：</t>
    <phoneticPr fontId="1" type="noConversion"/>
  </si>
  <si>
    <t>銷售申請單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</si>
  <si>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</si>
  <si>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核准</t>
    <phoneticPr fontId="1" type="noConversion"/>
  </si>
  <si>
    <t>主管</t>
    <phoneticPr fontId="1" type="noConversion"/>
  </si>
  <si>
    <t>會簽</t>
    <phoneticPr fontId="1" type="noConversion"/>
  </si>
  <si>
    <t>Invoice No. :</t>
    <phoneticPr fontId="1" type="noConversion"/>
  </si>
  <si>
    <t>Date :</t>
    <phoneticPr fontId="1" type="noConversion"/>
  </si>
  <si>
    <t>SHIP TO:</t>
    <phoneticPr fontId="1" type="noConversion"/>
  </si>
  <si>
    <t>BILL TO:</t>
    <phoneticPr fontId="1" type="noConversion"/>
  </si>
  <si>
    <t>ATTN:</t>
    <phoneticPr fontId="1" type="noConversion"/>
  </si>
  <si>
    <t>TEL:</t>
    <phoneticPr fontId="1" type="noConversion"/>
  </si>
  <si>
    <t>CURRENCY:</t>
    <phoneticPr fontId="1" type="noConversion"/>
  </si>
  <si>
    <t>ITEM</t>
    <phoneticPr fontId="1" type="noConversion"/>
  </si>
  <si>
    <t>DESCRIPTION</t>
    <phoneticPr fontId="1" type="noConversion"/>
  </si>
  <si>
    <t>Q'TY</t>
    <phoneticPr fontId="1" type="noConversion"/>
  </si>
  <si>
    <t>UNIT PRICE</t>
    <phoneticPr fontId="1" type="noConversion"/>
  </si>
  <si>
    <t>AMOUNT</t>
    <phoneticPr fontId="1" type="noConversion"/>
  </si>
  <si>
    <t>Signature:</t>
    <phoneticPr fontId="1" type="noConversion"/>
  </si>
  <si>
    <t>申請日期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</si>
  <si>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</si>
  <si>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</si>
  <si>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</si>
  <si>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銷售單號碼</t>
    <phoneticPr fontId="1" type="noConversion"/>
  </si>
  <si>
    <t>預計出貨日期</t>
    <phoneticPr fontId="1" type="noConversion"/>
  </si>
  <si>
    <t>出貨單號碼</t>
    <phoneticPr fontId="1" type="noConversion"/>
  </si>
  <si>
    <t>客戶名稱</t>
    <phoneticPr fontId="1" type="noConversion"/>
  </si>
  <si>
    <t>送貨方式</t>
    <phoneticPr fontId="1" type="noConversion"/>
  </si>
  <si>
    <t>此次交易幣別</t>
    <phoneticPr fontId="1" type="noConversion"/>
  </si>
  <si>
    <t>EUR</t>
    <phoneticPr fontId="1" type="noConversion"/>
  </si>
  <si>
    <t>Other_______</t>
    <phoneticPr fontId="1" type="noConversion"/>
  </si>
  <si>
    <t>稅別</t>
    <phoneticPr fontId="1" type="noConversion"/>
  </si>
  <si>
    <t>付款方式</t>
    <phoneticPr fontId="1" type="noConversion"/>
  </si>
  <si>
    <t>序號</t>
    <phoneticPr fontId="1" type="noConversion"/>
  </si>
  <si>
    <t>貨號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</si>
  <si>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  <charset val="136"/>
      </rPr>
      <t>規格</t>
    </r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</si>
  <si>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</si>
  <si>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</si>
  <si>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</si>
  <si>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合計：</t>
    <phoneticPr fontId="1" type="noConversion"/>
  </si>
  <si>
    <t>Note:</t>
    <phoneticPr fontId="1" type="noConversion"/>
  </si>
  <si>
    <t>BILL TO</t>
    <phoneticPr fontId="1" type="noConversion"/>
  </si>
  <si>
    <t xml:space="preserve">SHIP TO 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</si>
  <si>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請填寫表單單號的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數字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即可</t>
    </r>
    <phoneticPr fontId="1" type="noConversion"/>
  </si>
  <si>
    <t>空運</t>
    <phoneticPr fontId="1" type="noConversion"/>
  </si>
  <si>
    <t>海運</t>
    <phoneticPr fontId="1" type="noConversion"/>
  </si>
  <si>
    <t>快遞</t>
    <phoneticPr fontId="1" type="noConversion"/>
  </si>
  <si>
    <t>其他</t>
    <phoneticPr fontId="1" type="noConversion"/>
  </si>
  <si>
    <t>應稅</t>
    <phoneticPr fontId="1" type="noConversion"/>
  </si>
  <si>
    <t>零稅</t>
    <phoneticPr fontId="1" type="noConversion"/>
  </si>
  <si>
    <t>免稅</t>
    <phoneticPr fontId="1" type="noConversion"/>
  </si>
  <si>
    <t xml:space="preserve">  T/T in advance</t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</si>
  <si>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貨到付現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</si>
  <si>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貨到現金票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</si>
  <si>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貨到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</si>
  <si>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月結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  <charset val="136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</si>
  <si>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  <charset val="136"/>
      </rPr>
      <t>其他</t>
    </r>
    <r>
      <rPr>
        <sz val="11"/>
        <color indexed="12"/>
        <rFont val="Times New Roman"/>
        <family val="1"/>
      </rPr>
      <t>___________</t>
    </r>
    <phoneticPr fontId="1" type="noConversion"/>
  </si>
  <si>
    <t>REF No.: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</si>
  <si>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請直接</t>
    </r>
    <r>
      <rPr>
        <sz val="11"/>
        <rFont val="Times New Roman"/>
        <family val="1"/>
      </rPr>
      <t xml:space="preserve"> key </t>
    </r>
    <r>
      <rPr>
        <sz val="11"/>
        <rFont val="細明體"/>
        <family val="3"/>
        <charset val="136"/>
      </rPr>
      <t>日期，例：</t>
    </r>
    <r>
      <rPr>
        <sz val="11"/>
        <rFont val="Times New Roman"/>
        <family val="1"/>
      </rPr>
      <t>key in 11/18</t>
    </r>
    <r>
      <rPr>
        <sz val="11"/>
        <rFont val="細明體"/>
        <family val="3"/>
        <charset val="136"/>
      </rPr>
      <t>，即會顯示</t>
    </r>
    <r>
      <rPr>
        <sz val="11"/>
        <rFont val="Times New Roman"/>
        <family val="1"/>
      </rPr>
      <t xml:space="preserve"> 2005/11/18</t>
    </r>
    <phoneticPr fontId="1" type="noConversion"/>
  </si>
  <si>
    <t>帳務聯絡人</t>
    <phoneticPr fontId="1" type="noConversion"/>
  </si>
  <si>
    <t>電話</t>
    <phoneticPr fontId="1" type="noConversion"/>
  </si>
  <si>
    <t>出貨聯絡人</t>
    <phoneticPr fontId="1" type="noConversion"/>
  </si>
  <si>
    <t>電話</t>
    <phoneticPr fontId="1" type="noConversion"/>
  </si>
  <si>
    <t>Total</t>
    <phoneticPr fontId="1" type="noConversion"/>
  </si>
  <si>
    <t>請填單者填寫黃色格子的部份，謝謝！</t>
    <phoneticPr fontId="1" type="noConversion"/>
  </si>
  <si>
    <t>USD</t>
    <phoneticPr fontId="1" type="noConversion"/>
  </si>
  <si>
    <t>INVOICE</t>
    <phoneticPr fontId="1" type="noConversion"/>
  </si>
  <si>
    <t>PROFORMA      INVOICE</t>
    <phoneticPr fontId="1" type="noConversion"/>
  </si>
  <si>
    <t>Bank Details:</t>
    <phoneticPr fontId="1" type="noConversion"/>
  </si>
  <si>
    <t>Bank:</t>
    <phoneticPr fontId="1" type="noConversion"/>
  </si>
  <si>
    <t>MEGA INTERNATIONAL COMMERCIAL BANK CO LTD</t>
    <phoneticPr fontId="1" type="noConversion"/>
  </si>
  <si>
    <t>SWIFT:</t>
    <phoneticPr fontId="1" type="noConversion"/>
  </si>
  <si>
    <t>A/C Name:</t>
    <phoneticPr fontId="1" type="noConversion"/>
  </si>
  <si>
    <t>A/C No.:</t>
    <phoneticPr fontId="1" type="noConversion"/>
  </si>
  <si>
    <r>
      <rPr>
        <sz val="11"/>
        <rFont val="細明體"/>
        <family val="3"/>
        <charset val="136"/>
      </rPr>
      <t>英文數字大寫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請填於下方黃色格內</t>
    </r>
    <phoneticPr fontId="1" type="noConversion"/>
  </si>
  <si>
    <t>客戶統編/稅務證號</t>
    <phoneticPr fontId="1" type="noConversion"/>
  </si>
  <si>
    <r>
      <t>一般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費用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請購單</t>
    </r>
  </si>
  <si>
    <t>請購單號：</t>
  </si>
  <si>
    <t>請購部門：</t>
  </si>
  <si>
    <r>
      <t>請購日期：</t>
    </r>
    <r>
      <rPr>
        <sz val="12"/>
        <rFont val="Times New Roman"/>
        <family val="1"/>
      </rPr>
      <t xml:space="preserve"> </t>
    </r>
  </si>
  <si>
    <t>費用分攤比例：</t>
  </si>
  <si>
    <t>用途說明：</t>
  </si>
  <si>
    <t>參考廠商：</t>
  </si>
  <si>
    <t xml:space="preserve"> </t>
  </si>
  <si>
    <t>期間：</t>
  </si>
  <si>
    <t>序號</t>
  </si>
  <si>
    <r>
      <t>品名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規格</t>
    </r>
  </si>
  <si>
    <t>需求日期</t>
  </si>
  <si>
    <t>數量</t>
  </si>
  <si>
    <t>預估單價</t>
  </si>
  <si>
    <t>小計金額</t>
  </si>
  <si>
    <t>備註</t>
  </si>
  <si>
    <t>總計：</t>
    <phoneticPr fontId="1" type="noConversion"/>
  </si>
  <si>
    <t>核准</t>
  </si>
  <si>
    <t>主管</t>
  </si>
  <si>
    <t>會簽</t>
  </si>
  <si>
    <t>申請人</t>
  </si>
  <si>
    <t>Vendor</t>
    <phoneticPr fontId="1" type="noConversion"/>
  </si>
  <si>
    <t>物料</t>
    <phoneticPr fontId="1" type="noConversion"/>
  </si>
  <si>
    <t>料號</t>
    <phoneticPr fontId="1" type="noConversion"/>
  </si>
  <si>
    <t>若有需要購買硬體者</t>
    <phoneticPr fontId="1" type="noConversion"/>
  </si>
  <si>
    <t>，請記得填請購單</t>
    <phoneticPr fontId="1" type="noConversion"/>
  </si>
  <si>
    <t>請註明幣別</t>
    <phoneticPr fontId="1" type="noConversion"/>
  </si>
  <si>
    <t>株式會社 A&amp;W</t>
    <phoneticPr fontId="1" type="noConversion"/>
  </si>
  <si>
    <t>JPY</t>
    <phoneticPr fontId="1" type="noConversion"/>
  </si>
  <si>
    <t>ICBCJPJT</t>
    <phoneticPr fontId="1" type="noConversion"/>
  </si>
  <si>
    <t>A&amp;W CO., LTD</t>
    <phoneticPr fontId="1" type="noConversion"/>
  </si>
  <si>
    <t>107385</t>
    <phoneticPr fontId="1" type="noConversion"/>
  </si>
  <si>
    <t>A&amp;W Co., Ltd</t>
    <phoneticPr fontId="1" type="noConversion"/>
  </si>
  <si>
    <t>TOKYO BRANCH</t>
    <phoneticPr fontId="1" type="noConversion"/>
  </si>
  <si>
    <t>株式會社 A&amp;W</t>
    <phoneticPr fontId="1" type="noConversion"/>
  </si>
  <si>
    <t>N/A</t>
    <phoneticPr fontId="1" type="noConversion"/>
  </si>
  <si>
    <t>Consumption Tax (10%)</t>
    <phoneticPr fontId="1" type="noConversion"/>
  </si>
  <si>
    <t>登録番号：</t>
    <phoneticPr fontId="1" type="noConversion"/>
  </si>
  <si>
    <t>T9012301008225</t>
    <phoneticPr fontId="1" type="noConversion"/>
  </si>
  <si>
    <t>* Please pay in US dollars. The above taxes are for accounting purposes.</t>
    <phoneticPr fontId="1" type="noConversion"/>
  </si>
  <si>
    <t>Faurecia Clarion Electronics CO.,LTD.</t>
    <phoneticPr fontId="1" type="noConversion"/>
  </si>
  <si>
    <t>7-2 Shintoshin, Chuo-ku, Saitama-shi</t>
    <phoneticPr fontId="1" type="noConversion"/>
  </si>
  <si>
    <t>Saitama 330-0081, Japan</t>
    <phoneticPr fontId="1" type="noConversion"/>
  </si>
  <si>
    <t>048-601-3700</t>
    <phoneticPr fontId="1" type="noConversion"/>
  </si>
  <si>
    <t>Mr. Iwao Kurita</t>
    <phoneticPr fontId="1" type="noConversion"/>
  </si>
  <si>
    <t>A&amp;W Phonelink for RSE Above 10Ku</t>
    <phoneticPr fontId="1" type="noConversion"/>
  </si>
  <si>
    <t>A&amp;W Phonelink for RSE Below 10Ku</t>
    <phoneticPr fontId="1" type="noConversion"/>
  </si>
  <si>
    <t>* 2025/1/23  TTM: 156.50     JPY tax amount (10% Standard Tax rate):  JPY 57,656</t>
    <phoneticPr fontId="1" type="noConversion"/>
  </si>
  <si>
    <t>Jun Morishita</t>
    <phoneticPr fontId="1" type="noConversion"/>
  </si>
  <si>
    <t>SA2604018JP</t>
    <phoneticPr fontId="1" type="noConversion"/>
  </si>
  <si>
    <t>SS2604018JP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</si>
</sst>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#,##0.00_ "/>
    <numFmt numFmtId="178" formatCode="#,##0_ "/>
    <numFmt numFmtId="179" formatCode="&quot;INV&quot;\ 000000"/>
    <numFmt numFmtId="180" formatCode="&quot;SA&quot;\ \ 0000000&quot;JP&quot;"/>
    <numFmt numFmtId="181" formatCode="&quot;INV&quot;\ 000000&quot;JP&quot;"/>
  </numFmts>
  <fonts count="2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11"/>
      <name val="Times New Roman"/>
      <family val="1"/>
    </font>
    <font>
      <b/>
      <sz val="16"/>
      <name val="標楷體"/>
      <family val="4"/>
      <charset val="136"/>
    </font>
    <font>
      <sz val="11"/>
      <color indexed="12"/>
      <name val="標楷體"/>
      <family val="4"/>
      <charset val="136"/>
    </font>
    <font>
      <sz val="11"/>
      <color indexed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1"/>
      <name val="細明體"/>
      <family val="3"/>
      <charset val="136"/>
    </font>
    <font>
      <sz val="12"/>
      <name val="細明體"/>
      <family val="3"/>
      <charset val="136"/>
    </font>
    <font>
      <b/>
      <sz val="11"/>
      <name val="細明體"/>
      <family val="3"/>
      <charset val="136"/>
    </font>
    <font>
      <b/>
      <u/>
      <sz val="18"/>
      <name val="Times New Roman"/>
      <family val="1"/>
    </font>
    <font>
      <b/>
      <u/>
      <sz val="11"/>
      <name val="Times New Roman"/>
      <family val="1"/>
    </font>
    <font>
      <b/>
      <u/>
      <sz val="12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2"/>
      <name val="標楷體"/>
      <family val="4"/>
      <charset val="136"/>
    </font>
    <font>
      <sz val="11"/>
      <name val="Yu Gothic"/>
      <family val="3"/>
      <charset val="128"/>
    </font>
    <font>
      <sz val="11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sz val="36"/>
      <color theme="0" tint="-0.499984740745262"/>
      <name val="Times New Roman"/>
      <family val="1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top" wrapText="1"/>
    </xf>
    <xf numFmtId="0" fontId="22" fillId="2" borderId="0" xfId="0" applyFont="1" applyFill="1" applyProtection="1">
      <alignment vertical="center"/>
      <protection locked="0"/>
    </xf>
    <xf numFmtId="0" fontId="23" fillId="2" borderId="0" xfId="0" applyFont="1" applyFill="1" applyProtection="1">
      <alignment vertical="center"/>
      <protection locked="0"/>
    </xf>
    <xf numFmtId="0" fontId="24" fillId="0" borderId="0" xfId="0" applyFont="1">
      <alignment vertical="center"/>
    </xf>
    <xf numFmtId="0" fontId="2" fillId="0" borderId="0" xfId="0" quotePrefix="1" applyFont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3" fillId="0" borderId="11" xfId="0" applyFont="1" applyBorder="1" applyAlignment="1">
      <alignment vertical="top" wrapText="1"/>
    </xf>
    <xf numFmtId="0" fontId="3" fillId="3" borderId="0" xfId="0" applyFont="1" applyFill="1" applyProtection="1">
      <alignment vertical="center"/>
      <protection locked="0"/>
    </xf>
    <xf numFmtId="0" fontId="8" fillId="2" borderId="11" xfId="0" applyFont="1" applyFill="1" applyBorder="1" applyProtection="1">
      <alignment vertical="center"/>
      <protection locked="0"/>
    </xf>
    <xf numFmtId="0" fontId="7" fillId="2" borderId="12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177" fontId="3" fillId="0" borderId="5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177" fontId="3" fillId="0" borderId="12" xfId="0" applyNumberFormat="1" applyFont="1" applyBorder="1" applyAlignment="1">
      <alignment vertical="top" wrapText="1"/>
    </xf>
    <xf numFmtId="177" fontId="3" fillId="0" borderId="13" xfId="0" applyNumberFormat="1" applyFont="1" applyBorder="1" applyAlignment="1">
      <alignment vertical="top" wrapText="1"/>
    </xf>
    <xf numFmtId="178" fontId="3" fillId="0" borderId="2" xfId="0" applyNumberFormat="1" applyFont="1" applyBorder="1" applyAlignment="1">
      <alignment vertical="top" wrapText="1"/>
    </xf>
    <xf numFmtId="0" fontId="3" fillId="3" borderId="14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178" fontId="3" fillId="3" borderId="2" xfId="0" applyNumberFormat="1" applyFont="1" applyFill="1" applyBorder="1" applyAlignment="1" applyProtection="1">
      <alignment vertical="top" wrapText="1"/>
      <protection locked="0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180" fontId="3" fillId="3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0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right" vertical="top"/>
      <protection locked="0"/>
    </xf>
    <xf numFmtId="0" fontId="4" fillId="0" borderId="5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178" fontId="3" fillId="3" borderId="14" xfId="0" applyNumberFormat="1" applyFont="1" applyFill="1" applyBorder="1" applyAlignment="1" applyProtection="1">
      <alignment vertical="top" wrapText="1"/>
      <protection locked="0"/>
    </xf>
    <xf numFmtId="0" fontId="0" fillId="0" borderId="2" xfId="0" applyBorder="1">
      <alignment vertical="center"/>
    </xf>
    <xf numFmtId="178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0" fillId="6" borderId="2" xfId="0" applyFill="1" applyBorder="1">
      <alignment vertical="center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80" fontId="3" fillId="0" borderId="3" xfId="0" applyNumberFormat="1" applyFont="1" applyBorder="1" applyAlignment="1">
      <alignment horizontal="left" vertical="center"/>
    </xf>
    <xf numFmtId="180" fontId="3" fillId="0" borderId="5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19" fillId="6" borderId="3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9" fillId="5" borderId="5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19" fillId="5" borderId="1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9" fillId="6" borderId="6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5" borderId="7" xfId="0" applyFont="1" applyFill="1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9" fillId="5" borderId="9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0" fillId="6" borderId="2" xfId="0" applyFill="1" applyBorder="1" applyAlignment="1">
      <alignment vertical="center" wrapText="1"/>
    </xf>
    <xf numFmtId="0" fontId="19" fillId="6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5" borderId="3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5" borderId="2" xfId="0" applyFill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5" borderId="1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19" fillId="6" borderId="3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81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2443" name="Picture 1" descr="text-logo 1">
          <a:extLst>
            <a:ext uri="{FF2B5EF4-FFF2-40B4-BE49-F238E27FC236}">
              <a16:creationId xmlns:a16="http://schemas.microsoft.com/office/drawing/2014/main" id="{43DB0E54-BAF0-B059-07EC-B2369DBC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2444" name="Picture 2" descr="頁首_5">
          <a:extLst>
            <a:ext uri="{FF2B5EF4-FFF2-40B4-BE49-F238E27FC236}">
              <a16:creationId xmlns:a16="http://schemas.microsoft.com/office/drawing/2014/main" id="{C89589B7-B160-1C73-F0FD-2E52D536E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2445" name="Picture 22" descr="text-logo 1">
          <a:extLst>
            <a:ext uri="{FF2B5EF4-FFF2-40B4-BE49-F238E27FC236}">
              <a16:creationId xmlns:a16="http://schemas.microsoft.com/office/drawing/2014/main" id="{B7BDD775-D5F1-2CE4-DAB0-C49331E6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2446" name="Picture 23" descr="頁首_5">
          <a:extLst>
            <a:ext uri="{FF2B5EF4-FFF2-40B4-BE49-F238E27FC236}">
              <a16:creationId xmlns:a16="http://schemas.microsoft.com/office/drawing/2014/main" id="{51352EAA-C090-3157-37E1-F2BBAC80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1577" name="Picture 24" descr="text-logo 1">
          <a:extLst>
            <a:ext uri="{FF2B5EF4-FFF2-40B4-BE49-F238E27FC236}">
              <a16:creationId xmlns:a16="http://schemas.microsoft.com/office/drawing/2014/main" id="{435A82D0-3B1F-2E8A-DD17-A2FA6253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1578" name="Picture 25" descr="頁首_5">
          <a:extLst>
            <a:ext uri="{FF2B5EF4-FFF2-40B4-BE49-F238E27FC236}">
              <a16:creationId xmlns:a16="http://schemas.microsoft.com/office/drawing/2014/main" id="{10A6B723-E390-C8FC-61EE-A2B10B48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381663</xdr:colOff>
      <xdr:row>0</xdr:row>
      <xdr:rowOff>0</xdr:rowOff>
    </xdr:from>
    <xdr:to>
      <xdr:col>7</xdr:col>
      <xdr:colOff>318052</xdr:colOff>
      <xdr:row>0</xdr:row>
      <xdr:rowOff>0</xdr:rowOff>
    </xdr:to>
    <xdr:grpSp>
      <xdr:nvGrpSpPr>
        <xdr:cNvPr id="1579" name="Group 26">
          <a:extLst>
            <a:ext uri="{FF2B5EF4-FFF2-40B4-BE49-F238E27FC236}">
              <a16:creationId xmlns:a16="http://schemas.microsoft.com/office/drawing/2014/main" id="{F3F8BC24-ACD4-760E-9EFD-A1AE51485E40}"/>
            </a:ext>
          </a:extLst>
        </xdr:cNvPr>
        <xdr:cNvGrpSpPr>
          <a:grpSpLocks/>
        </xdr:cNvGrpSpPr>
      </xdr:nvGrpSpPr>
      <xdr:grpSpPr bwMode="auto">
        <a:xfrm>
          <a:off x="381663" y="0"/>
          <a:ext cx="2656729" cy="0"/>
          <a:chOff x="897" y="23"/>
          <a:chExt cx="552" cy="46"/>
        </a:xfrm>
      </xdr:grpSpPr>
      <xdr:pic>
        <xdr:nvPicPr>
          <xdr:cNvPr id="1581" name="Picture 27" descr="text-logo 1">
            <a:extLst>
              <a:ext uri="{FF2B5EF4-FFF2-40B4-BE49-F238E27FC236}">
                <a16:creationId xmlns:a16="http://schemas.microsoft.com/office/drawing/2014/main" id="{34554BBA-D9A6-0385-DE42-C349701DBA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82" name="Picture 28" descr="頁首_5">
            <a:extLst>
              <a:ext uri="{FF2B5EF4-FFF2-40B4-BE49-F238E27FC236}">
                <a16:creationId xmlns:a16="http://schemas.microsoft.com/office/drawing/2014/main" id="{EA663D92-6FE7-1B4A-F19E-B43DD4A7F4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198783</xdr:colOff>
      <xdr:row>0</xdr:row>
      <xdr:rowOff>174929</xdr:rowOff>
    </xdr:from>
    <xdr:to>
      <xdr:col>4</xdr:col>
      <xdr:colOff>143123</xdr:colOff>
      <xdr:row>0</xdr:row>
      <xdr:rowOff>659958</xdr:rowOff>
    </xdr:to>
    <xdr:pic>
      <xdr:nvPicPr>
        <xdr:cNvPr id="1580" name="圖片 9" descr="text-logo 1.jpg">
          <a:extLst>
            <a:ext uri="{FF2B5EF4-FFF2-40B4-BE49-F238E27FC236}">
              <a16:creationId xmlns:a16="http://schemas.microsoft.com/office/drawing/2014/main" id="{276EB34F-4183-B530-50EA-535F4A246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99" y="174929"/>
          <a:ext cx="1160891" cy="48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222637</xdr:colOff>
      <xdr:row>0</xdr:row>
      <xdr:rowOff>0</xdr:rowOff>
    </xdr:from>
    <xdr:to>
      <xdr:col>1</xdr:col>
      <xdr:colOff>747423</xdr:colOff>
      <xdr:row>0</xdr:row>
      <xdr:rowOff>0</xdr:rowOff>
    </xdr:to>
    <xdr:pic>
      <xdr:nvPicPr>
        <xdr:cNvPr id="3620" name="Picture 1" descr="text-logo 1">
          <a:extLst>
            <a:ext uri="{FF2B5EF4-FFF2-40B4-BE49-F238E27FC236}">
              <a16:creationId xmlns:a16="http://schemas.microsoft.com/office/drawing/2014/main" id="{E34A5B1E-C7B6-8B2C-624C-A52E01B3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7" y="0"/>
          <a:ext cx="58839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826936</xdr:colOff>
      <xdr:row>0</xdr:row>
      <xdr:rowOff>0</xdr:rowOff>
    </xdr:from>
    <xdr:to>
      <xdr:col>7</xdr:col>
      <xdr:colOff>206734</xdr:colOff>
      <xdr:row>0</xdr:row>
      <xdr:rowOff>0</xdr:rowOff>
    </xdr:to>
    <xdr:pic>
      <xdr:nvPicPr>
        <xdr:cNvPr id="3621" name="Picture 2" descr="頁首_5">
          <a:extLst>
            <a:ext uri="{FF2B5EF4-FFF2-40B4-BE49-F238E27FC236}">
              <a16:creationId xmlns:a16="http://schemas.microsoft.com/office/drawing/2014/main" id="{4265AA38-CBC1-A9D4-70C0-CDBA07A8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33" y="0"/>
          <a:ext cx="223431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381663</xdr:colOff>
      <xdr:row>0</xdr:row>
      <xdr:rowOff>0</xdr:rowOff>
    </xdr:from>
    <xdr:to>
      <xdr:col>7</xdr:col>
      <xdr:colOff>318052</xdr:colOff>
      <xdr:row>0</xdr:row>
      <xdr:rowOff>0</xdr:rowOff>
    </xdr:to>
    <xdr:grpSp>
      <xdr:nvGrpSpPr>
        <xdr:cNvPr id="3622" name="Group 22">
          <a:extLst>
            <a:ext uri="{FF2B5EF4-FFF2-40B4-BE49-F238E27FC236}">
              <a16:creationId xmlns:a16="http://schemas.microsoft.com/office/drawing/2014/main" id="{BAC81BBD-1C0C-71C2-6FAB-CD38F772AE4F}"/>
            </a:ext>
          </a:extLst>
        </xdr:cNvPr>
        <xdr:cNvGrpSpPr>
          <a:grpSpLocks/>
        </xdr:cNvGrpSpPr>
      </xdr:nvGrpSpPr>
      <xdr:grpSpPr bwMode="auto">
        <a:xfrm>
          <a:off x="381663" y="0"/>
          <a:ext cx="2656729" cy="0"/>
          <a:chOff x="897" y="23"/>
          <a:chExt cx="552" cy="46"/>
        </a:xfrm>
      </xdr:grpSpPr>
      <xdr:pic>
        <xdr:nvPicPr>
          <xdr:cNvPr id="3624" name="Picture 23" descr="text-logo 1">
            <a:extLst>
              <a:ext uri="{FF2B5EF4-FFF2-40B4-BE49-F238E27FC236}">
                <a16:creationId xmlns:a16="http://schemas.microsoft.com/office/drawing/2014/main" id="{97C80A5A-30AB-A167-D978-90B14BC862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25" name="Picture 24" descr="頁首_5">
            <a:extLst>
              <a:ext uri="{FF2B5EF4-FFF2-40B4-BE49-F238E27FC236}">
                <a16:creationId xmlns:a16="http://schemas.microsoft.com/office/drawing/2014/main" id="{60439175-C8B4-8578-1A95-49914360D1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198783</xdr:colOff>
      <xdr:row>0</xdr:row>
      <xdr:rowOff>174929</xdr:rowOff>
    </xdr:from>
    <xdr:to>
      <xdr:col>4</xdr:col>
      <xdr:colOff>143123</xdr:colOff>
      <xdr:row>0</xdr:row>
      <xdr:rowOff>659958</xdr:rowOff>
    </xdr:to>
    <xdr:pic>
      <xdr:nvPicPr>
        <xdr:cNvPr id="3623" name="圖片 9" descr="text-logo 1.jpg">
          <a:extLst>
            <a:ext uri="{FF2B5EF4-FFF2-40B4-BE49-F238E27FC236}">
              <a16:creationId xmlns:a16="http://schemas.microsoft.com/office/drawing/2014/main" id="{64E50A0A-5C1B-0FCB-35D1-BF776C31E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99" y="174929"/>
          <a:ext cx="1160891" cy="48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E95A-6902-47C5-987B-0820CDFFF892}">
  <dimension ref="A1:Q54"/>
  <sheetViews>
    <sheetView topLeftCell="A20" zoomScale="125" zoomScaleNormal="90" workbookViewId="0">
      <selection activeCell="S30" sqref="S30"/>
    </sheetView>
  </sheetViews>
  <sheetFormatPr defaultColWidth="9" defaultRowHeight="13.8"/>
  <cols>
    <col min="1" max="3" width="5.6640625" style="6" customWidth="1"/>
    <col min="4" max="5" width="12.6640625" style="6" customWidth="1"/>
    <col min="6" max="7" width="4.109375" style="6" customWidth="1"/>
    <col min="8" max="8" width="0.109375" style="6" customWidth="1"/>
    <col min="9" max="9" width="10.77734375" style="6" customWidth="1"/>
    <col min="10" max="10" width="4.109375" style="6" customWidth="1"/>
    <col min="11" max="11" width="8.77734375" style="6" customWidth="1"/>
    <col min="12" max="12" width="6.109375" style="6" customWidth="1"/>
    <col min="13" max="14" width="4.109375" style="6" customWidth="1"/>
    <col min="15" max="15" width="11.33203125" style="6" customWidth="1"/>
    <col min="16" max="17" width="4.109375" style="6" customWidth="1"/>
    <col min="18" max="16384" width="9" style="6"/>
  </cols>
  <sheetData>
    <row r="1" spans="1:15" ht="22.2">
      <c r="B1" s="37"/>
      <c r="C1" s="2"/>
      <c r="D1" s="1"/>
      <c r="E1" s="3" t="s">
        <v>79</v>
      </c>
      <c r="F1" s="4"/>
      <c r="G1" s="4"/>
      <c r="H1" s="4"/>
      <c r="I1" s="4"/>
      <c r="J1" s="4"/>
      <c r="K1" s="5"/>
      <c r="L1" s="1"/>
      <c r="M1" s="1"/>
      <c r="N1" s="1"/>
      <c r="O1" s="1"/>
    </row>
    <row r="2" spans="1:15">
      <c r="A2" s="1"/>
      <c r="B2" s="1"/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>
      <c r="A3" s="83" t="s">
        <v>34</v>
      </c>
      <c r="B3" s="84"/>
      <c r="C3" s="84"/>
      <c r="D3" s="58">
        <v>46135</v>
      </c>
      <c r="E3" s="58"/>
      <c r="F3" s="60" t="s">
        <v>35</v>
      </c>
      <c r="G3" s="61"/>
      <c r="H3" s="59" t="s">
        <v>139</v>
      </c>
      <c r="I3" s="59"/>
      <c r="J3" s="59"/>
      <c r="K3" s="59"/>
      <c r="L3" s="59"/>
      <c r="M3" s="59"/>
      <c r="N3" s="59"/>
      <c r="O3" s="59"/>
    </row>
    <row r="4" spans="1:15" ht="15">
      <c r="A4" s="83" t="s">
        <v>36</v>
      </c>
      <c r="B4" s="84"/>
      <c r="C4" s="84"/>
      <c r="D4" s="58">
        <v>46132</v>
      </c>
      <c r="E4" s="5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">
      <c r="A5" s="83" t="s">
        <v>37</v>
      </c>
      <c r="B5" s="84"/>
      <c r="C5" s="84"/>
      <c r="D5" s="59" t="s">
        <v>126</v>
      </c>
      <c r="E5" s="59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">
      <c r="A6" s="83" t="s">
        <v>38</v>
      </c>
      <c r="B6" s="84"/>
      <c r="C6" s="84"/>
      <c r="D6" s="95" t="s">
        <v>140</v>
      </c>
      <c r="E6" s="95"/>
      <c r="F6" s="8" t="s">
        <v>58</v>
      </c>
      <c r="G6" s="8"/>
      <c r="H6" s="8"/>
      <c r="I6" s="8"/>
      <c r="J6" s="8"/>
      <c r="K6" s="8"/>
      <c r="L6" s="8"/>
      <c r="M6" s="8"/>
      <c r="N6" s="8"/>
      <c r="O6" s="8"/>
    </row>
    <row r="7" spans="1:15" ht="15">
      <c r="A7" s="83" t="s">
        <v>39</v>
      </c>
      <c r="B7" s="84"/>
      <c r="C7" s="84"/>
      <c r="D7" s="58">
        <v>46139</v>
      </c>
      <c r="E7" s="5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5">
      <c r="A8" s="83" t="s">
        <v>40</v>
      </c>
      <c r="B8" s="84"/>
      <c r="C8" s="84"/>
      <c r="D8" s="95" t="s">
        <v>141</v>
      </c>
      <c r="E8" s="95"/>
      <c r="F8" s="8" t="s">
        <v>58</v>
      </c>
      <c r="G8" s="8"/>
      <c r="H8" s="8"/>
      <c r="I8" s="8"/>
      <c r="J8" s="8"/>
      <c r="K8" s="8"/>
      <c r="L8" s="8"/>
      <c r="M8" s="8"/>
      <c r="N8" s="8"/>
      <c r="O8" s="8"/>
    </row>
    <row r="9" spans="1:15" ht="15">
      <c r="A9" s="83" t="s">
        <v>41</v>
      </c>
      <c r="B9" s="83"/>
      <c r="C9" s="83"/>
      <c r="D9" s="59" t="s">
        <v>131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15">
      <c r="A10" s="83" t="s">
        <v>90</v>
      </c>
      <c r="B10" s="84"/>
      <c r="C10" s="8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>
      <c r="A11" s="86" t="s">
        <v>56</v>
      </c>
      <c r="B11" s="87"/>
      <c r="C11" s="88"/>
      <c r="D11" s="59" t="s">
        <v>132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5">
      <c r="A12" s="89"/>
      <c r="B12" s="90"/>
      <c r="C12" s="91"/>
      <c r="D12" s="59" t="s">
        <v>133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5">
      <c r="A13" s="89"/>
      <c r="B13" s="90"/>
      <c r="C13" s="9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>
      <c r="A14" s="92"/>
      <c r="B14" s="93"/>
      <c r="C14" s="9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15">
      <c r="A15" s="96" t="s">
        <v>74</v>
      </c>
      <c r="B15" s="96"/>
      <c r="C15" s="96"/>
      <c r="D15" s="59" t="s">
        <v>135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15" ht="15">
      <c r="A16" s="97" t="s">
        <v>75</v>
      </c>
      <c r="B16" s="98"/>
      <c r="C16" s="99"/>
      <c r="D16" s="69" t="s">
        <v>134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2"/>
    </row>
    <row r="17" spans="1:17">
      <c r="A17" s="86" t="s">
        <v>57</v>
      </c>
      <c r="B17" s="87"/>
      <c r="C17" s="88"/>
      <c r="D17" s="59" t="s">
        <v>132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>
      <c r="A18" s="89"/>
      <c r="B18" s="90"/>
      <c r="C18" s="91"/>
      <c r="D18" s="59" t="s">
        <v>133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7">
      <c r="A19" s="89"/>
      <c r="B19" s="90"/>
      <c r="C19" s="9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7">
      <c r="A20" s="92"/>
      <c r="B20" s="93"/>
      <c r="C20" s="9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15">
      <c r="A21" s="102" t="s">
        <v>76</v>
      </c>
      <c r="B21" s="103"/>
      <c r="C21" s="104"/>
      <c r="D21" s="59" t="s">
        <v>135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7" ht="15">
      <c r="A22" s="102" t="s">
        <v>77</v>
      </c>
      <c r="B22" s="103"/>
      <c r="C22" s="104"/>
      <c r="D22" s="69" t="s">
        <v>134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2"/>
    </row>
    <row r="23" spans="1:17" ht="15">
      <c r="A23" s="83" t="s">
        <v>42</v>
      </c>
      <c r="B23" s="84"/>
      <c r="C23" s="84"/>
      <c r="D23" s="59"/>
      <c r="E23" s="69"/>
      <c r="F23" s="73" t="s">
        <v>59</v>
      </c>
      <c r="G23" s="64"/>
      <c r="H23" s="64" t="s">
        <v>60</v>
      </c>
      <c r="I23" s="64"/>
      <c r="J23" s="64" t="s">
        <v>61</v>
      </c>
      <c r="K23" s="64"/>
      <c r="L23" s="64" t="s">
        <v>62</v>
      </c>
      <c r="M23" s="64"/>
      <c r="N23" s="64"/>
      <c r="O23" s="65"/>
      <c r="Q23" s="9"/>
    </row>
    <row r="24" spans="1:17" ht="15">
      <c r="A24" s="83" t="s">
        <v>43</v>
      </c>
      <c r="B24" s="84"/>
      <c r="C24" s="84"/>
      <c r="D24" s="69" t="s">
        <v>80</v>
      </c>
      <c r="E24" s="82"/>
      <c r="F24" s="66" t="s">
        <v>80</v>
      </c>
      <c r="G24" s="67"/>
      <c r="H24" s="67" t="s">
        <v>119</v>
      </c>
      <c r="I24" s="67"/>
      <c r="J24" s="68" t="s">
        <v>44</v>
      </c>
      <c r="K24" s="68"/>
      <c r="L24" s="67" t="s">
        <v>45</v>
      </c>
      <c r="M24" s="67"/>
      <c r="N24" s="67"/>
      <c r="O24" s="10"/>
    </row>
    <row r="25" spans="1:17" ht="15">
      <c r="A25" s="83" t="s">
        <v>46</v>
      </c>
      <c r="B25" s="84"/>
      <c r="C25" s="84"/>
      <c r="D25" s="69"/>
      <c r="E25" s="82"/>
      <c r="F25" s="77" t="s">
        <v>63</v>
      </c>
      <c r="G25" s="78"/>
      <c r="H25" s="77" t="s">
        <v>64</v>
      </c>
      <c r="I25" s="78"/>
      <c r="J25" s="77" t="s">
        <v>65</v>
      </c>
      <c r="K25" s="78"/>
      <c r="L25" s="11"/>
      <c r="M25" s="11"/>
      <c r="N25" s="11"/>
      <c r="O25" s="11"/>
    </row>
    <row r="26" spans="1:17" ht="15">
      <c r="A26" s="83" t="s">
        <v>47</v>
      </c>
      <c r="B26" s="84"/>
      <c r="C26" s="84"/>
      <c r="D26" s="59"/>
      <c r="E26" s="69"/>
      <c r="F26" s="79" t="s">
        <v>66</v>
      </c>
      <c r="G26" s="80"/>
      <c r="H26" s="80"/>
      <c r="I26" s="80"/>
      <c r="J26" s="80"/>
      <c r="K26" s="81"/>
      <c r="L26" s="11"/>
      <c r="M26" s="11"/>
      <c r="N26" s="11"/>
      <c r="O26" s="11"/>
    </row>
    <row r="27" spans="1:17" ht="15">
      <c r="A27" s="1"/>
      <c r="B27" s="1"/>
      <c r="C27" s="1"/>
      <c r="D27" s="1"/>
      <c r="E27" s="1"/>
      <c r="F27" s="74" t="s">
        <v>67</v>
      </c>
      <c r="G27" s="75"/>
      <c r="H27" s="75"/>
      <c r="I27" s="75"/>
      <c r="J27" s="75"/>
      <c r="K27" s="76"/>
      <c r="L27" s="12"/>
      <c r="M27" s="12"/>
      <c r="N27" s="12"/>
      <c r="O27" s="12"/>
    </row>
    <row r="28" spans="1:17" ht="19.8">
      <c r="A28" s="36" t="s">
        <v>115</v>
      </c>
      <c r="B28" s="1"/>
      <c r="C28" s="1"/>
      <c r="D28" s="1"/>
      <c r="E28" s="1"/>
      <c r="F28" s="74" t="s">
        <v>68</v>
      </c>
      <c r="G28" s="75"/>
      <c r="H28" s="75"/>
      <c r="I28" s="75"/>
      <c r="J28" s="75"/>
      <c r="K28" s="76"/>
      <c r="L28" s="12"/>
      <c r="M28" s="12"/>
      <c r="N28" s="12"/>
      <c r="O28" s="12"/>
    </row>
    <row r="29" spans="1:17" ht="19.8">
      <c r="A29" s="36" t="s">
        <v>116</v>
      </c>
      <c r="B29" s="1"/>
      <c r="C29" s="1"/>
      <c r="D29" s="1"/>
      <c r="E29" s="1"/>
      <c r="F29" s="74" t="s">
        <v>69</v>
      </c>
      <c r="G29" s="75"/>
      <c r="H29" s="75"/>
      <c r="I29" s="75"/>
      <c r="J29" s="75"/>
      <c r="K29" s="76"/>
      <c r="L29" s="12"/>
      <c r="M29" s="12"/>
      <c r="N29" s="12"/>
      <c r="O29" s="12"/>
    </row>
    <row r="30" spans="1:17" ht="15">
      <c r="A30" s="1"/>
      <c r="B30" s="1"/>
      <c r="C30" s="1"/>
      <c r="D30" s="1"/>
      <c r="E30" s="1"/>
      <c r="F30" s="74" t="s">
        <v>70</v>
      </c>
      <c r="G30" s="75"/>
      <c r="H30" s="75"/>
      <c r="I30" s="75"/>
      <c r="J30" s="75"/>
      <c r="K30" s="76"/>
      <c r="L30" s="12"/>
      <c r="M30" s="12"/>
      <c r="N30" s="12"/>
      <c r="O30" s="12"/>
    </row>
    <row r="31" spans="1:17" ht="15">
      <c r="A31" s="1"/>
      <c r="B31" s="1"/>
      <c r="C31" s="1"/>
      <c r="D31" s="1"/>
      <c r="E31" s="1"/>
      <c r="F31" s="44" t="s">
        <v>71</v>
      </c>
      <c r="G31" s="45"/>
      <c r="H31" s="45"/>
      <c r="I31" s="45"/>
      <c r="J31" s="45"/>
      <c r="K31" s="46"/>
      <c r="L31" s="12"/>
      <c r="M31" s="12"/>
      <c r="N31" s="12"/>
      <c r="O31" s="1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6.05" customHeight="1">
      <c r="A33" s="13" t="s">
        <v>48</v>
      </c>
      <c r="B33" s="70" t="s">
        <v>49</v>
      </c>
      <c r="C33" s="105"/>
      <c r="D33" s="62" t="s">
        <v>50</v>
      </c>
      <c r="E33" s="63"/>
      <c r="F33" s="63"/>
      <c r="G33" s="63"/>
      <c r="H33" s="62" t="s">
        <v>51</v>
      </c>
      <c r="I33" s="63"/>
      <c r="J33" s="62" t="s">
        <v>52</v>
      </c>
      <c r="K33" s="63"/>
      <c r="L33" s="70" t="s">
        <v>53</v>
      </c>
      <c r="M33" s="71"/>
      <c r="N33" s="71"/>
      <c r="O33" s="72"/>
    </row>
    <row r="34" spans="1:15">
      <c r="A34" s="14">
        <v>1</v>
      </c>
      <c r="B34" s="106"/>
      <c r="C34" s="107"/>
      <c r="D34" s="56" t="s">
        <v>137</v>
      </c>
      <c r="E34" s="56"/>
      <c r="F34" s="56"/>
      <c r="G34" s="56"/>
      <c r="H34" s="57"/>
      <c r="I34" s="57"/>
      <c r="J34" s="56">
        <v>0.5</v>
      </c>
      <c r="K34" s="56"/>
      <c r="L34" s="16" t="str">
        <f>D24</f>
        <v>USD</v>
      </c>
      <c r="M34" s="47">
        <f>H34*J34</f>
        <v>0</v>
      </c>
      <c r="N34" s="47"/>
      <c r="O34" s="48"/>
    </row>
    <row r="35" spans="1:15">
      <c r="A35" s="14">
        <v>2</v>
      </c>
      <c r="B35" s="106"/>
      <c r="C35" s="107"/>
      <c r="D35" s="52" t="s">
        <v>136</v>
      </c>
      <c r="E35" s="52"/>
      <c r="F35" s="52"/>
      <c r="G35" s="52"/>
      <c r="H35" s="57">
        <v>7988</v>
      </c>
      <c r="I35" s="57"/>
      <c r="J35" s="56">
        <v>0.45</v>
      </c>
      <c r="K35" s="56"/>
      <c r="L35" s="42" t="str">
        <f>IF(D35=0," ",D24)</f>
        <v>USD</v>
      </c>
      <c r="M35" s="49">
        <f>H35*J35</f>
        <v>3594.6</v>
      </c>
      <c r="N35" s="49"/>
      <c r="O35" s="50"/>
    </row>
    <row r="36" spans="1:15">
      <c r="A36" s="14">
        <v>3</v>
      </c>
      <c r="B36" s="106"/>
      <c r="C36" s="107"/>
      <c r="D36" s="52" t="s">
        <v>127</v>
      </c>
      <c r="E36" s="52"/>
      <c r="F36" s="52"/>
      <c r="G36" s="52"/>
      <c r="H36" s="108">
        <v>1</v>
      </c>
      <c r="I36" s="108"/>
      <c r="J36" s="52">
        <f>(M34+M35)*0.1</f>
        <v>359.46000000000004</v>
      </c>
      <c r="K36" s="52"/>
      <c r="L36" s="16" t="str">
        <f>IF(D36=0," ",D24)</f>
        <v>USD</v>
      </c>
      <c r="M36" s="47">
        <f>H36*J36</f>
        <v>359.46000000000004</v>
      </c>
      <c r="N36" s="47"/>
      <c r="O36" s="48"/>
    </row>
    <row r="37" spans="1:15">
      <c r="A37" s="14"/>
      <c r="B37" s="106"/>
      <c r="C37" s="107"/>
      <c r="D37" s="56"/>
      <c r="E37" s="56"/>
      <c r="F37" s="56"/>
      <c r="G37" s="56"/>
      <c r="H37" s="57"/>
      <c r="I37" s="57"/>
      <c r="J37" s="56"/>
      <c r="K37" s="56"/>
      <c r="L37" s="16" t="str">
        <f>IF(D37=0," ",D24)</f>
        <v xml:space="preserve"> </v>
      </c>
      <c r="M37" s="47">
        <f>H37*J37</f>
        <v>0</v>
      </c>
      <c r="N37" s="47"/>
      <c r="O37" s="48"/>
    </row>
    <row r="38" spans="1:15">
      <c r="A38" s="14"/>
      <c r="B38" s="106"/>
      <c r="C38" s="107"/>
      <c r="D38" s="56"/>
      <c r="E38" s="56"/>
      <c r="F38" s="56"/>
      <c r="G38" s="56"/>
      <c r="H38" s="57"/>
      <c r="I38" s="57"/>
      <c r="J38" s="56"/>
      <c r="K38" s="56"/>
      <c r="L38" s="16" t="str">
        <f>IF(D38=0," ",D24)</f>
        <v xml:space="preserve"> </v>
      </c>
      <c r="M38" s="47">
        <f>H38*J38</f>
        <v>0</v>
      </c>
      <c r="N38" s="47"/>
      <c r="O38" s="48"/>
    </row>
    <row r="39" spans="1:15">
      <c r="A39" s="15"/>
      <c r="B39" s="100"/>
      <c r="C39" s="101"/>
      <c r="D39" s="54" t="s">
        <v>54</v>
      </c>
      <c r="E39" s="55"/>
      <c r="F39" s="55"/>
      <c r="G39" s="55"/>
      <c r="H39" s="51"/>
      <c r="I39" s="51"/>
      <c r="J39" s="53"/>
      <c r="K39" s="53"/>
      <c r="L39" s="16" t="str">
        <f>D24</f>
        <v>USD</v>
      </c>
      <c r="M39" s="47">
        <f>M35+M36</f>
        <v>3954.06</v>
      </c>
      <c r="N39" s="47"/>
      <c r="O39" s="48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6" t="s">
        <v>55</v>
      </c>
      <c r="B41" s="43" t="s">
        <v>138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5">
      <c r="B42" s="43" t="s">
        <v>130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pans="1:15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pans="1:1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7" spans="1:15" ht="15">
      <c r="A47" s="6" t="s">
        <v>89</v>
      </c>
    </row>
    <row r="48" spans="1:1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51" spans="1:15" ht="16.2">
      <c r="A51" s="112" t="s">
        <v>112</v>
      </c>
      <c r="B51" s="112"/>
      <c r="C51" s="112" t="s">
        <v>113</v>
      </c>
      <c r="D51" s="112"/>
      <c r="E51" s="112" t="s">
        <v>114</v>
      </c>
      <c r="F51" s="112"/>
      <c r="G51" s="112"/>
      <c r="H51" s="113" t="s">
        <v>4</v>
      </c>
      <c r="I51" s="114"/>
      <c r="J51" s="113" t="s">
        <v>5</v>
      </c>
      <c r="K51" s="114"/>
      <c r="L51" s="115" t="s">
        <v>6</v>
      </c>
      <c r="M51" s="116"/>
      <c r="N51" s="116"/>
      <c r="O51" s="117"/>
    </row>
    <row r="52" spans="1:15" ht="16.2">
      <c r="A52" s="109"/>
      <c r="B52" s="109"/>
      <c r="C52" s="109"/>
      <c r="D52" s="109"/>
      <c r="E52" s="109"/>
      <c r="F52" s="109"/>
      <c r="G52" s="109"/>
      <c r="H52" s="110"/>
      <c r="I52" s="110"/>
      <c r="J52" s="111"/>
      <c r="K52" s="111"/>
      <c r="L52" s="16" t="s">
        <v>80</v>
      </c>
      <c r="M52" s="47">
        <f>H52*J52</f>
        <v>0</v>
      </c>
      <c r="N52" s="47"/>
      <c r="O52" s="48"/>
    </row>
    <row r="53" spans="1:15" ht="16.2">
      <c r="A53" s="109"/>
      <c r="B53" s="109"/>
      <c r="C53" s="109"/>
      <c r="D53" s="109"/>
      <c r="E53" s="109"/>
      <c r="F53" s="109"/>
      <c r="G53" s="109"/>
      <c r="H53" s="110"/>
      <c r="I53" s="110"/>
      <c r="J53" s="111"/>
      <c r="K53" s="111"/>
      <c r="L53" s="16" t="str">
        <f>IF(D53=0," ",D36)</f>
        <v xml:space="preserve"> </v>
      </c>
      <c r="M53" s="47">
        <f>H53*J53</f>
        <v>0</v>
      </c>
      <c r="N53" s="47"/>
      <c r="O53" s="48"/>
    </row>
    <row r="54" spans="1:15" ht="16.2">
      <c r="A54" s="109"/>
      <c r="B54" s="109"/>
      <c r="C54" s="109"/>
      <c r="D54" s="109"/>
      <c r="E54" s="109"/>
      <c r="F54" s="109"/>
      <c r="G54" s="109"/>
      <c r="H54" s="110"/>
      <c r="I54" s="110"/>
      <c r="J54" s="111"/>
      <c r="K54" s="111"/>
      <c r="L54" s="16" t="str">
        <f>IF(D54=0," ",D37)</f>
        <v xml:space="preserve"> </v>
      </c>
      <c r="M54" s="47">
        <f>H54*J54</f>
        <v>0</v>
      </c>
      <c r="N54" s="47"/>
      <c r="O54" s="48"/>
    </row>
  </sheetData>
  <sheetProtection selectLockedCells="1"/>
  <mergeCells count="126">
    <mergeCell ref="A54:B54"/>
    <mergeCell ref="C54:D54"/>
    <mergeCell ref="E54:G54"/>
    <mergeCell ref="H54:I54"/>
    <mergeCell ref="J54:K54"/>
    <mergeCell ref="M54:O54"/>
    <mergeCell ref="A53:B53"/>
    <mergeCell ref="C53:D53"/>
    <mergeCell ref="E53:G53"/>
    <mergeCell ref="H53:I53"/>
    <mergeCell ref="J53:K53"/>
    <mergeCell ref="M53:O53"/>
    <mergeCell ref="A52:B52"/>
    <mergeCell ref="C52:D52"/>
    <mergeCell ref="E52:G52"/>
    <mergeCell ref="H52:I52"/>
    <mergeCell ref="J52:K52"/>
    <mergeCell ref="M52:O52"/>
    <mergeCell ref="A51:B51"/>
    <mergeCell ref="C51:D51"/>
    <mergeCell ref="E51:G51"/>
    <mergeCell ref="H51:I51"/>
    <mergeCell ref="J51:K51"/>
    <mergeCell ref="L51:O51"/>
    <mergeCell ref="B48:O48"/>
    <mergeCell ref="A17:C20"/>
    <mergeCell ref="A26:C26"/>
    <mergeCell ref="A15:C15"/>
    <mergeCell ref="A16:C16"/>
    <mergeCell ref="A25:C25"/>
    <mergeCell ref="B39:C39"/>
    <mergeCell ref="A21:C21"/>
    <mergeCell ref="A22:C22"/>
    <mergeCell ref="B33:C33"/>
    <mergeCell ref="B37:C37"/>
    <mergeCell ref="B38:C38"/>
    <mergeCell ref="A23:C23"/>
    <mergeCell ref="A24:C24"/>
    <mergeCell ref="D33:G33"/>
    <mergeCell ref="D34:G34"/>
    <mergeCell ref="D35:G35"/>
    <mergeCell ref="D36:G36"/>
    <mergeCell ref="F27:K27"/>
    <mergeCell ref="H36:I36"/>
    <mergeCell ref="B35:C35"/>
    <mergeCell ref="B36:C36"/>
    <mergeCell ref="B34:C34"/>
    <mergeCell ref="D24:E24"/>
    <mergeCell ref="A3:C3"/>
    <mergeCell ref="A4:C4"/>
    <mergeCell ref="A5:C5"/>
    <mergeCell ref="A6:C6"/>
    <mergeCell ref="D22:O22"/>
    <mergeCell ref="D20:O20"/>
    <mergeCell ref="D15:O15"/>
    <mergeCell ref="D16:O16"/>
    <mergeCell ref="D19:O19"/>
    <mergeCell ref="A9:C9"/>
    <mergeCell ref="A7:C7"/>
    <mergeCell ref="A10:C10"/>
    <mergeCell ref="A8:C8"/>
    <mergeCell ref="A11:C14"/>
    <mergeCell ref="D9:O9"/>
    <mergeCell ref="D10:O10"/>
    <mergeCell ref="D6:E6"/>
    <mergeCell ref="D7:E7"/>
    <mergeCell ref="D8:E8"/>
    <mergeCell ref="D14:O14"/>
    <mergeCell ref="D17:O17"/>
    <mergeCell ref="D18:O18"/>
    <mergeCell ref="D21:O21"/>
    <mergeCell ref="D11:O11"/>
    <mergeCell ref="F25:G25"/>
    <mergeCell ref="H25:I25"/>
    <mergeCell ref="J25:K25"/>
    <mergeCell ref="F26:K26"/>
    <mergeCell ref="D25:E25"/>
    <mergeCell ref="D26:E26"/>
    <mergeCell ref="J34:K34"/>
    <mergeCell ref="J35:K35"/>
    <mergeCell ref="D37:G37"/>
    <mergeCell ref="F28:K28"/>
    <mergeCell ref="J37:K37"/>
    <mergeCell ref="D3:E3"/>
    <mergeCell ref="H3:O3"/>
    <mergeCell ref="D4:E4"/>
    <mergeCell ref="D5:E5"/>
    <mergeCell ref="F3:G3"/>
    <mergeCell ref="H33:I33"/>
    <mergeCell ref="H34:I34"/>
    <mergeCell ref="H35:I35"/>
    <mergeCell ref="L23:O23"/>
    <mergeCell ref="F24:G24"/>
    <mergeCell ref="H24:I24"/>
    <mergeCell ref="J24:K24"/>
    <mergeCell ref="L24:N24"/>
    <mergeCell ref="D23:E23"/>
    <mergeCell ref="L33:O33"/>
    <mergeCell ref="M34:O34"/>
    <mergeCell ref="D12:O12"/>
    <mergeCell ref="D13:O13"/>
    <mergeCell ref="J33:K33"/>
    <mergeCell ref="F23:G23"/>
    <mergeCell ref="H23:I23"/>
    <mergeCell ref="J23:K23"/>
    <mergeCell ref="F29:K29"/>
    <mergeCell ref="F30:K30"/>
    <mergeCell ref="B44:O44"/>
    <mergeCell ref="B45:O45"/>
    <mergeCell ref="F31:K31"/>
    <mergeCell ref="B41:O41"/>
    <mergeCell ref="B42:O42"/>
    <mergeCell ref="B43:O43"/>
    <mergeCell ref="M37:O37"/>
    <mergeCell ref="M38:O38"/>
    <mergeCell ref="M39:O39"/>
    <mergeCell ref="M35:O35"/>
    <mergeCell ref="H39:I39"/>
    <mergeCell ref="J36:K36"/>
    <mergeCell ref="J39:K39"/>
    <mergeCell ref="D39:G39"/>
    <mergeCell ref="J38:K38"/>
    <mergeCell ref="D38:G38"/>
    <mergeCell ref="H37:I37"/>
    <mergeCell ref="H38:I38"/>
    <mergeCell ref="M36:O36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F5BF-A87F-470C-B246-58D2B490BFDB}">
  <dimension ref="A1:Q22"/>
  <sheetViews>
    <sheetView tabSelected="1" topLeftCell="A2" zoomScaleNormal="100" workbookViewId="0">
      <selection activeCell="T7" sqref="T7"/>
    </sheetView>
  </sheetViews>
  <sheetFormatPr defaultColWidth="9" defaultRowHeight="13.8"/>
  <cols>
    <col min="1" max="12" width="5.6640625" style="18" customWidth="1"/>
    <col min="13" max="13" width="3.6640625" style="18" customWidth="1"/>
    <col min="14" max="14" width="5.109375" style="18" customWidth="1"/>
    <col min="15" max="15" width="3.6640625" style="18" customWidth="1"/>
    <col min="16" max="17" width="5.6640625" style="18" customWidth="1"/>
    <col min="18" max="16384" width="9" style="18"/>
  </cols>
  <sheetData>
    <row r="1" spans="1:17" s="17" customFormat="1" ht="30" customHeight="1">
      <c r="A1" s="137" t="s">
        <v>118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23.55" customHeight="1">
      <c r="A2" s="137" t="s">
        <v>16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5">
      <c r="F3" s="19" t="s">
        <v>15</v>
      </c>
      <c r="H3" s="141">
        <f>銷售資料!D3</f>
        <v>46135</v>
      </c>
      <c r="I3" s="141"/>
    </row>
    <row r="5" spans="1:17" ht="16.05" customHeight="1">
      <c r="A5" s="125" t="s">
        <v>0</v>
      </c>
      <c r="B5" s="126"/>
      <c r="C5" s="127"/>
      <c r="D5" s="138" t="str">
        <f>銷售資料!D9</f>
        <v>Faurecia Clarion Electronics CO.,LTD.</v>
      </c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40"/>
    </row>
    <row r="6" spans="1:17" ht="15">
      <c r="A6" s="125" t="s">
        <v>8</v>
      </c>
      <c r="B6" s="126"/>
      <c r="C6" s="127"/>
      <c r="D6" s="134">
        <f>銷售資料!D4</f>
        <v>46132</v>
      </c>
      <c r="E6" s="135"/>
      <c r="F6" s="135"/>
      <c r="G6" s="135"/>
      <c r="H6" s="136"/>
      <c r="I6" s="125" t="s">
        <v>1</v>
      </c>
      <c r="J6" s="126"/>
      <c r="K6" s="127"/>
      <c r="L6" s="128" t="str">
        <f>銷售資料!D6</f>
        <v>SA2604018JP</v>
      </c>
      <c r="M6" s="129"/>
      <c r="N6" s="129"/>
      <c r="O6" s="129"/>
      <c r="P6" s="129"/>
      <c r="Q6" s="130"/>
    </row>
    <row r="7" spans="1:17" ht="15">
      <c r="A7" s="125" t="s">
        <v>9</v>
      </c>
      <c r="B7" s="126"/>
      <c r="C7" s="127"/>
      <c r="D7" s="138" t="str">
        <f>銷售資料!D5</f>
        <v>N/A</v>
      </c>
      <c r="E7" s="139"/>
      <c r="F7" s="139"/>
      <c r="G7" s="139"/>
      <c r="H7" s="140"/>
      <c r="I7" s="125" t="s">
        <v>10</v>
      </c>
      <c r="J7" s="126"/>
      <c r="K7" s="127"/>
      <c r="L7" s="134">
        <f>銷售資料!D7</f>
        <v>46139</v>
      </c>
      <c r="M7" s="135"/>
      <c r="N7" s="135"/>
      <c r="O7" s="135"/>
      <c r="P7" s="135"/>
      <c r="Q7" s="136"/>
    </row>
    <row r="8" spans="1:17" ht="15">
      <c r="A8" s="125" t="s">
        <v>11</v>
      </c>
      <c r="B8" s="126"/>
      <c r="C8" s="127"/>
      <c r="D8" s="138">
        <f>銷售資料!D23</f>
        <v>0</v>
      </c>
      <c r="E8" s="139"/>
      <c r="F8" s="139"/>
      <c r="G8" s="139"/>
      <c r="H8" s="140"/>
      <c r="I8" s="125" t="s">
        <v>13</v>
      </c>
      <c r="J8" s="126"/>
      <c r="K8" s="127"/>
      <c r="L8" s="138">
        <f>銷售資料!D25</f>
        <v>0</v>
      </c>
      <c r="M8" s="139"/>
      <c r="N8" s="139"/>
      <c r="O8" s="139"/>
      <c r="P8" s="139"/>
      <c r="Q8" s="140"/>
    </row>
    <row r="9" spans="1:17" ht="15">
      <c r="A9" s="125" t="s">
        <v>14</v>
      </c>
      <c r="B9" s="126"/>
      <c r="C9" s="127"/>
      <c r="D9" s="138">
        <f>銷售資料!D26</f>
        <v>0</v>
      </c>
      <c r="E9" s="139"/>
      <c r="F9" s="139"/>
      <c r="G9" s="139"/>
      <c r="H9" s="140"/>
      <c r="I9" s="125" t="s">
        <v>12</v>
      </c>
      <c r="J9" s="126"/>
      <c r="K9" s="127"/>
      <c r="L9" s="138" t="str">
        <f>銷售資料!D24</f>
        <v>USD</v>
      </c>
      <c r="M9" s="139"/>
      <c r="N9" s="139"/>
      <c r="O9" s="139"/>
      <c r="P9" s="139"/>
      <c r="Q9" s="140"/>
    </row>
    <row r="10" spans="1:17" ht="16.5" customHeight="1">
      <c r="A10" s="20" t="s">
        <v>2</v>
      </c>
      <c r="B10" s="122" t="s">
        <v>3</v>
      </c>
      <c r="C10" s="123"/>
      <c r="D10" s="122" t="s">
        <v>17</v>
      </c>
      <c r="E10" s="123"/>
      <c r="F10" s="123"/>
      <c r="G10" s="123"/>
      <c r="H10" s="123"/>
      <c r="I10" s="123"/>
      <c r="J10" s="122" t="s">
        <v>4</v>
      </c>
      <c r="K10" s="123"/>
      <c r="L10" s="122" t="s">
        <v>5</v>
      </c>
      <c r="M10" s="123"/>
      <c r="N10" s="131" t="s">
        <v>6</v>
      </c>
      <c r="O10" s="132"/>
      <c r="P10" s="132"/>
      <c r="Q10" s="133"/>
    </row>
    <row r="11" spans="1:17">
      <c r="A11" s="203">
        <f>IF(銷售資料!A34=0," ",銷售資料!A34)</f>
        <v>1</v>
      </c>
      <c r="B11" s="53" t="str">
        <f>IF(銷售資料!B34=0," ",銷售資料!B34)</f>
        <v xml:space="preserve"> </v>
      </c>
      <c r="C11" s="118"/>
      <c r="D11" s="53" t="str">
        <f>IF(銷售資料!D34=0," ",銷售資料!D34)</f>
        <v>A&amp;W Phonelink for RSE Below 10Ku</v>
      </c>
      <c r="E11" s="53"/>
      <c r="F11" s="53"/>
      <c r="G11" s="53"/>
      <c r="H11" s="53"/>
      <c r="I11" s="53"/>
      <c r="J11" s="51" t="str">
        <f>IF(銷售資料!H34=0," ",銷售資料!H34)</f>
        <v xml:space="preserve"> </v>
      </c>
      <c r="K11" s="51"/>
      <c r="L11" s="53">
        <f>IF(銷售資料!J34=0," ",銷售資料!J34)</f>
        <v>0.5</v>
      </c>
      <c r="M11" s="53"/>
      <c r="N11" s="16" t="str">
        <f>IF(銷售資料!L34=0," ",銷售資料!L34)</f>
        <v>USD</v>
      </c>
      <c r="O11" s="47" t="str">
        <f>IF(銷售資料!M34=0," ",銷售資料!M34)</f>
        <v xml:space="preserve"> </v>
      </c>
      <c r="P11" s="47"/>
      <c r="Q11" s="48"/>
    </row>
    <row r="12" spans="1:17">
      <c r="A12" s="203">
        <f>IF(銷售資料!A35=0," ",銷售資料!A35)</f>
        <v>2</v>
      </c>
      <c r="B12" s="53" t="str">
        <f>IF(銷售資料!B35=0," ",銷售資料!B35)</f>
        <v xml:space="preserve"> </v>
      </c>
      <c r="C12" s="118"/>
      <c r="D12" s="53" t="str">
        <f>IF(銷售資料!D35=0," ",銷售資料!D35)</f>
        <v>A&amp;W Phonelink for RSE Above 10Ku</v>
      </c>
      <c r="E12" s="53"/>
      <c r="F12" s="53"/>
      <c r="G12" s="53"/>
      <c r="H12" s="53"/>
      <c r="I12" s="53"/>
      <c r="J12" s="51">
        <f>IF(銷售資料!H35=0," ",銷售資料!H35)</f>
        <v>7988</v>
      </c>
      <c r="K12" s="51"/>
      <c r="L12" s="53">
        <f>IF(銷售資料!J35=0," ",銷售資料!J35)</f>
        <v>0.45</v>
      </c>
      <c r="M12" s="53"/>
      <c r="N12" s="16" t="str">
        <f>IF(銷售資料!L35=0," ",銷售資料!L35)</f>
        <v>USD</v>
      </c>
      <c r="O12" s="47">
        <f>IF(銷售資料!M35=0," ",銷售資料!M35)</f>
        <v>3594.6</v>
      </c>
      <c r="P12" s="47"/>
      <c r="Q12" s="48"/>
    </row>
    <row r="13" spans="1:17">
      <c r="A13" s="203">
        <f>IF(銷售資料!A36=0," ",銷售資料!A36)</f>
        <v>3</v>
      </c>
      <c r="B13" s="53" t="str">
        <f>IF(銷售資料!B36=0," ",銷售資料!B36)</f>
        <v xml:space="preserve"> </v>
      </c>
      <c r="C13" s="118"/>
      <c r="D13" s="53" t="str">
        <f>IF(銷售資料!D36=0," ",銷售資料!D36)</f>
        <v>Consumption Tax (10%)</v>
      </c>
      <c r="E13" s="53"/>
      <c r="F13" s="53"/>
      <c r="G13" s="53"/>
      <c r="H13" s="53"/>
      <c r="I13" s="53"/>
      <c r="J13" s="51">
        <f>IF(銷售資料!H36=0," ",銷售資料!H36)</f>
        <v>1</v>
      </c>
      <c r="K13" s="51"/>
      <c r="L13" s="53">
        <f>IF(銷售資料!J36=0," ",銷售資料!J36)</f>
        <v>359.46000000000004</v>
      </c>
      <c r="M13" s="53"/>
      <c r="N13" s="16" t="str">
        <f>IF(銷售資料!L36=0," ",銷售資料!L36)</f>
        <v>USD</v>
      </c>
      <c r="O13" s="47">
        <f>IF(銷售資料!M36=0," ",銷售資料!M36)</f>
        <v>359.46000000000004</v>
      </c>
      <c r="P13" s="47"/>
      <c r="Q13" s="48"/>
    </row>
    <row r="14" spans="1:17">
      <c r="A14" s="21" t="str">
        <f>IF(銷售資料!A37=0," ",銷售資料!A37)</f>
        <v xml:space="preserve"> </v>
      </c>
      <c r="B14" s="53" t="str">
        <f>IF(銷售資料!B37=0," ",銷售資料!B37)</f>
        <v xml:space="preserve"> </v>
      </c>
      <c r="C14" s="118"/>
      <c r="D14" s="53" t="str">
        <f>IF(銷售資料!D37=0," ",銷售資料!D37)</f>
        <v xml:space="preserve"> </v>
      </c>
      <c r="E14" s="53"/>
      <c r="F14" s="53"/>
      <c r="G14" s="53"/>
      <c r="H14" s="53"/>
      <c r="I14" s="53"/>
      <c r="J14" s="51" t="str">
        <f>IF(銷售資料!H37=0," ",銷售資料!H37)</f>
        <v xml:space="preserve"> </v>
      </c>
      <c r="K14" s="51"/>
      <c r="L14" s="53" t="str">
        <f>IF(銷售資料!J37=0," ",銷售資料!J37)</f>
        <v xml:space="preserve"> </v>
      </c>
      <c r="M14" s="53"/>
      <c r="N14" s="16" t="str">
        <f>IF(銷售資料!L37=0," ",銷售資料!L37)</f>
        <v xml:space="preserve"> </v>
      </c>
      <c r="O14" s="47" t="str">
        <f>IF(銷售資料!M37=0," ",銷售資料!M37)</f>
        <v xml:space="preserve"> </v>
      </c>
      <c r="P14" s="47"/>
      <c r="Q14" s="48"/>
    </row>
    <row r="15" spans="1:17">
      <c r="A15" s="21" t="str">
        <f>IF(銷售資料!A38=0," ",銷售資料!A38)</f>
        <v xml:space="preserve"> </v>
      </c>
      <c r="B15" s="53" t="str">
        <f>IF(銷售資料!B38=0," ",銷售資料!B38)</f>
        <v xml:space="preserve"> </v>
      </c>
      <c r="C15" s="118"/>
      <c r="D15" s="53" t="str">
        <f>IF(銷售資料!D38=0," ",銷售資料!D38)</f>
        <v xml:space="preserve"> </v>
      </c>
      <c r="E15" s="53"/>
      <c r="F15" s="53"/>
      <c r="G15" s="53"/>
      <c r="H15" s="53"/>
      <c r="I15" s="53"/>
      <c r="J15" s="51" t="str">
        <f>IF(銷售資料!H38=0," ",銷售資料!H38)</f>
        <v xml:space="preserve"> </v>
      </c>
      <c r="K15" s="51"/>
      <c r="L15" s="53" t="str">
        <f>IF(銷售資料!J38=0," ",銷售資料!J38)</f>
        <v xml:space="preserve"> </v>
      </c>
      <c r="M15" s="53"/>
      <c r="N15" s="16" t="str">
        <f>IF(銷售資料!L38=0," ",銷售資料!L38)</f>
        <v xml:space="preserve"> </v>
      </c>
      <c r="O15" s="47" t="str">
        <f>IF(銷售資料!M38=0," ",銷售資料!M38)</f>
        <v xml:space="preserve"> </v>
      </c>
      <c r="P15" s="47"/>
      <c r="Q15" s="48"/>
    </row>
    <row r="16" spans="1:17" ht="15" customHeight="1">
      <c r="A16" s="21"/>
      <c r="B16" s="53"/>
      <c r="C16" s="53"/>
      <c r="D16" s="119" t="str">
        <f>IF(銷售資料!D39=0," ",銷售資料!D39)</f>
        <v>合計：</v>
      </c>
      <c r="E16" s="120"/>
      <c r="F16" s="120"/>
      <c r="G16" s="120"/>
      <c r="H16" s="120"/>
      <c r="I16" s="121"/>
      <c r="J16" s="51" t="str">
        <f>IF(銷售資料!H39=0," ",銷售資料!H39)</f>
        <v xml:space="preserve"> </v>
      </c>
      <c r="K16" s="51"/>
      <c r="L16" s="53" t="str">
        <f>IF(銷售資料!J39=0," ",銷售資料!J39)</f>
        <v xml:space="preserve"> </v>
      </c>
      <c r="M16" s="53"/>
      <c r="N16" s="16" t="str">
        <f>IF(銷售資料!L39=0," ",銷售資料!L39)</f>
        <v>USD</v>
      </c>
      <c r="O16" s="47">
        <f>IF(銷售資料!M39=0," ",銷售資料!M39)</f>
        <v>3954.06</v>
      </c>
      <c r="P16" s="47"/>
      <c r="Q16" s="48"/>
    </row>
    <row r="17" spans="1:17" ht="15">
      <c r="A17" s="122" t="s">
        <v>18</v>
      </c>
      <c r="B17" s="123"/>
      <c r="C17" s="123"/>
      <c r="D17" s="123"/>
      <c r="E17" s="122" t="s">
        <v>19</v>
      </c>
      <c r="F17" s="123"/>
      <c r="G17" s="123"/>
      <c r="H17" s="123"/>
      <c r="I17" s="122" t="s">
        <v>20</v>
      </c>
      <c r="J17" s="123"/>
      <c r="K17" s="123"/>
      <c r="L17" s="123"/>
      <c r="M17" s="122" t="s">
        <v>7</v>
      </c>
      <c r="N17" s="122"/>
      <c r="O17" s="123"/>
      <c r="P17" s="123"/>
      <c r="Q17" s="123"/>
    </row>
    <row r="18" spans="1:17" ht="60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202" t="s">
        <v>139</v>
      </c>
      <c r="N18" s="202"/>
      <c r="O18" s="202"/>
      <c r="P18" s="202"/>
      <c r="Q18" s="202"/>
    </row>
    <row r="20" spans="1:17">
      <c r="A20" s="18" t="str">
        <f>IF(銷售資料!B41=0," ",銷售資料!A41)</f>
        <v>Note:</v>
      </c>
      <c r="B20" s="18" t="str">
        <f>IF(銷售資料!B43=0," ",銷售資料!B43)</f>
        <v xml:space="preserve"> </v>
      </c>
    </row>
    <row r="21" spans="1:17">
      <c r="B21" s="18" t="str">
        <f>IF(銷售資料!B44=0," ",銷售資料!B44)</f>
        <v xml:space="preserve"> </v>
      </c>
    </row>
    <row r="22" spans="1:17">
      <c r="B22" s="18" t="str">
        <f>IF(銷售資料!B45=0," ",銷售資料!B45)</f>
        <v xml:space="preserve"> </v>
      </c>
    </row>
  </sheetData>
  <sheetProtection selectLockedCells="1"/>
  <mergeCells count="64">
    <mergeCell ref="A1:Q1"/>
    <mergeCell ref="B11:C11"/>
    <mergeCell ref="A9:C9"/>
    <mergeCell ref="D6:H6"/>
    <mergeCell ref="D7:H7"/>
    <mergeCell ref="D8:H8"/>
    <mergeCell ref="D9:H9"/>
    <mergeCell ref="D11:I11"/>
    <mergeCell ref="I9:K9"/>
    <mergeCell ref="A2:Q2"/>
    <mergeCell ref="D5:Q5"/>
    <mergeCell ref="A5:C5"/>
    <mergeCell ref="H3:I3"/>
    <mergeCell ref="L8:Q8"/>
    <mergeCell ref="L9:Q9"/>
    <mergeCell ref="L11:M11"/>
    <mergeCell ref="O14:Q14"/>
    <mergeCell ref="A6:C6"/>
    <mergeCell ref="A7:C7"/>
    <mergeCell ref="A8:C8"/>
    <mergeCell ref="L10:M10"/>
    <mergeCell ref="J10:K10"/>
    <mergeCell ref="D10:I10"/>
    <mergeCell ref="B10:C10"/>
    <mergeCell ref="I6:K6"/>
    <mergeCell ref="J11:K11"/>
    <mergeCell ref="L6:Q6"/>
    <mergeCell ref="I7:K7"/>
    <mergeCell ref="I8:K8"/>
    <mergeCell ref="N10:Q10"/>
    <mergeCell ref="O11:Q11"/>
    <mergeCell ref="L7:Q7"/>
    <mergeCell ref="M17:Q17"/>
    <mergeCell ref="M18:Q18"/>
    <mergeCell ref="A17:D17"/>
    <mergeCell ref="E17:H17"/>
    <mergeCell ref="I17:L17"/>
    <mergeCell ref="A18:D18"/>
    <mergeCell ref="E18:H18"/>
    <mergeCell ref="I18:L18"/>
    <mergeCell ref="J13:K13"/>
    <mergeCell ref="B15:C15"/>
    <mergeCell ref="D15:I15"/>
    <mergeCell ref="J15:K15"/>
    <mergeCell ref="L14:M14"/>
    <mergeCell ref="B14:C14"/>
    <mergeCell ref="J14:K14"/>
    <mergeCell ref="D14:I14"/>
    <mergeCell ref="O16:Q16"/>
    <mergeCell ref="B12:C12"/>
    <mergeCell ref="D12:I12"/>
    <mergeCell ref="J12:K12"/>
    <mergeCell ref="L12:M12"/>
    <mergeCell ref="L15:M15"/>
    <mergeCell ref="O15:Q15"/>
    <mergeCell ref="O12:Q12"/>
    <mergeCell ref="O13:Q13"/>
    <mergeCell ref="L13:M13"/>
    <mergeCell ref="L16:M16"/>
    <mergeCell ref="B16:C16"/>
    <mergeCell ref="D16:I16"/>
    <mergeCell ref="J16:K16"/>
    <mergeCell ref="B13:C13"/>
    <mergeCell ref="D13:I13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0DC2-7E7A-42D9-8E3C-22E49516D548}">
  <dimension ref="A1:T20"/>
  <sheetViews>
    <sheetView zoomScaleNormal="100" workbookViewId="0">
      <selection activeCell="D5" sqref="D5:I5"/>
    </sheetView>
  </sheetViews>
  <sheetFormatPr defaultColWidth="9" defaultRowHeight="16.2"/>
  <cols>
    <col min="1" max="20" width="4.6640625" style="32" customWidth="1"/>
    <col min="21" max="16384" width="9" style="32"/>
  </cols>
  <sheetData>
    <row r="1" spans="1:20" ht="19.8">
      <c r="E1" s="33"/>
      <c r="F1" s="33"/>
      <c r="G1" s="33"/>
      <c r="H1" s="33"/>
      <c r="J1" s="33" t="s">
        <v>125</v>
      </c>
      <c r="K1" s="33"/>
      <c r="L1" s="33"/>
      <c r="M1" s="33"/>
    </row>
    <row r="2" spans="1:20" ht="19.8">
      <c r="E2" s="33"/>
      <c r="F2" s="33"/>
      <c r="G2" s="33"/>
      <c r="H2" s="33"/>
      <c r="J2" s="33" t="s">
        <v>91</v>
      </c>
      <c r="K2" s="33"/>
      <c r="L2" s="33"/>
      <c r="M2" s="33"/>
    </row>
    <row r="4" spans="1:20" ht="16.5" customHeight="1">
      <c r="A4" s="142" t="s">
        <v>92</v>
      </c>
      <c r="B4" s="143"/>
      <c r="C4" s="143"/>
      <c r="D4" s="144"/>
      <c r="E4" s="144"/>
      <c r="F4" s="144"/>
      <c r="G4" s="144"/>
      <c r="H4" s="144"/>
      <c r="I4" s="147"/>
      <c r="J4" s="142" t="s">
        <v>93</v>
      </c>
      <c r="K4" s="143"/>
      <c r="L4" s="143"/>
      <c r="M4" s="144"/>
      <c r="N4" s="145"/>
      <c r="O4" s="145"/>
      <c r="P4" s="145"/>
      <c r="Q4" s="145"/>
      <c r="R4" s="145"/>
      <c r="S4" s="145"/>
      <c r="T4" s="146"/>
    </row>
    <row r="5" spans="1:20" ht="16.5" customHeight="1">
      <c r="A5" s="142" t="s">
        <v>94</v>
      </c>
      <c r="B5" s="143"/>
      <c r="C5" s="143"/>
      <c r="D5" s="144"/>
      <c r="E5" s="144"/>
      <c r="F5" s="144"/>
      <c r="G5" s="144"/>
      <c r="H5" s="144"/>
      <c r="I5" s="147"/>
      <c r="J5" s="142" t="s">
        <v>95</v>
      </c>
      <c r="K5" s="143"/>
      <c r="L5" s="143"/>
      <c r="M5" s="144"/>
      <c r="N5" s="145"/>
      <c r="O5" s="145"/>
      <c r="P5" s="145"/>
      <c r="Q5" s="145"/>
      <c r="R5" s="145"/>
      <c r="S5" s="145"/>
      <c r="T5" s="146"/>
    </row>
    <row r="6" spans="1:20" ht="16.5" customHeight="1">
      <c r="A6" s="150" t="s">
        <v>96</v>
      </c>
      <c r="B6" s="151"/>
      <c r="C6" s="151"/>
      <c r="D6" s="152"/>
      <c r="E6" s="152"/>
      <c r="F6" s="152"/>
      <c r="G6" s="152"/>
      <c r="H6" s="152"/>
      <c r="I6" s="152"/>
      <c r="J6" s="150" t="s">
        <v>97</v>
      </c>
      <c r="K6" s="151"/>
      <c r="L6" s="151"/>
      <c r="M6" s="152"/>
      <c r="N6" s="153"/>
      <c r="O6" s="153"/>
      <c r="P6" s="153"/>
      <c r="Q6" s="153"/>
      <c r="R6" s="153"/>
      <c r="S6" s="153"/>
      <c r="T6" s="154"/>
    </row>
    <row r="7" spans="1:20">
      <c r="A7" s="157"/>
      <c r="B7" s="158"/>
      <c r="C7" s="158"/>
      <c r="D7" s="158"/>
      <c r="E7" s="158"/>
      <c r="F7" s="158"/>
      <c r="G7" s="158"/>
      <c r="H7" s="158"/>
      <c r="I7" s="158"/>
      <c r="J7" s="162" t="s">
        <v>98</v>
      </c>
      <c r="K7" s="161"/>
      <c r="L7" s="161"/>
      <c r="M7" s="155"/>
      <c r="N7" s="155"/>
      <c r="O7" s="155"/>
      <c r="P7" s="155"/>
      <c r="Q7" s="155"/>
      <c r="R7" s="155"/>
      <c r="S7" s="155"/>
      <c r="T7" s="156"/>
    </row>
    <row r="8" spans="1:20">
      <c r="A8" s="159"/>
      <c r="B8" s="158"/>
      <c r="C8" s="158"/>
      <c r="D8" s="158"/>
      <c r="E8" s="158"/>
      <c r="F8" s="158"/>
      <c r="G8" s="158"/>
      <c r="H8" s="158"/>
      <c r="I8" s="158"/>
      <c r="J8" s="150" t="s">
        <v>99</v>
      </c>
      <c r="K8" s="151"/>
      <c r="L8" s="151"/>
      <c r="M8" s="151"/>
      <c r="N8" s="153"/>
      <c r="O8" s="153"/>
      <c r="P8" s="153"/>
      <c r="Q8" s="153"/>
      <c r="R8" s="153"/>
      <c r="S8" s="153"/>
      <c r="T8" s="154"/>
    </row>
    <row r="9" spans="1:20">
      <c r="A9" s="160"/>
      <c r="B9" s="161"/>
      <c r="C9" s="161"/>
      <c r="D9" s="161"/>
      <c r="E9" s="161"/>
      <c r="F9" s="161"/>
      <c r="G9" s="161"/>
      <c r="H9" s="161"/>
      <c r="I9" s="161"/>
      <c r="J9" s="160"/>
      <c r="K9" s="161"/>
      <c r="L9" s="161"/>
      <c r="M9" s="155"/>
      <c r="N9" s="155"/>
      <c r="O9" s="155"/>
      <c r="P9" s="155"/>
      <c r="Q9" s="155"/>
      <c r="R9" s="155"/>
      <c r="S9" s="155"/>
      <c r="T9" s="156"/>
    </row>
    <row r="10" spans="1:20">
      <c r="A10" s="34" t="s">
        <v>100</v>
      </c>
      <c r="B10" s="148" t="s">
        <v>101</v>
      </c>
      <c r="C10" s="163"/>
      <c r="D10" s="163"/>
      <c r="E10" s="149"/>
      <c r="F10" s="149"/>
      <c r="G10" s="149"/>
      <c r="H10" s="149"/>
      <c r="I10" s="149"/>
      <c r="J10" s="164" t="s">
        <v>102</v>
      </c>
      <c r="K10" s="165"/>
      <c r="L10" s="148" t="s">
        <v>103</v>
      </c>
      <c r="M10" s="149"/>
      <c r="N10" s="164" t="s">
        <v>104</v>
      </c>
      <c r="O10" s="165"/>
      <c r="P10" s="164" t="s">
        <v>105</v>
      </c>
      <c r="Q10" s="165"/>
      <c r="R10" s="148" t="s">
        <v>106</v>
      </c>
      <c r="S10" s="149"/>
      <c r="T10" s="149"/>
    </row>
    <row r="11" spans="1:20" ht="19.8" customHeight="1">
      <c r="A11" s="35"/>
      <c r="B11" s="169"/>
      <c r="C11" s="169"/>
      <c r="D11" s="169"/>
      <c r="E11" s="149"/>
      <c r="F11" s="149"/>
      <c r="G11" s="149"/>
      <c r="H11" s="149"/>
      <c r="I11" s="149"/>
      <c r="J11" s="170"/>
      <c r="K11" s="170"/>
      <c r="L11" s="109"/>
      <c r="M11" s="109"/>
      <c r="N11" s="166"/>
      <c r="O11" s="171"/>
      <c r="P11" s="166">
        <f>L11*N11</f>
        <v>0</v>
      </c>
      <c r="Q11" s="171"/>
      <c r="R11" s="172" t="s">
        <v>117</v>
      </c>
      <c r="S11" s="167"/>
      <c r="T11" s="168"/>
    </row>
    <row r="12" spans="1:20" ht="19.8" customHeight="1">
      <c r="A12" s="35"/>
      <c r="B12" s="169"/>
      <c r="C12" s="169"/>
      <c r="D12" s="169"/>
      <c r="E12" s="149"/>
      <c r="F12" s="149"/>
      <c r="G12" s="149"/>
      <c r="H12" s="149"/>
      <c r="I12" s="149"/>
      <c r="J12" s="170"/>
      <c r="K12" s="170"/>
      <c r="L12" s="109"/>
      <c r="M12" s="109"/>
      <c r="N12" s="166"/>
      <c r="O12" s="171"/>
      <c r="P12" s="166">
        <f t="shared" ref="P12:P17" si="0">L12*N12</f>
        <v>0</v>
      </c>
      <c r="Q12" s="171"/>
      <c r="R12" s="166"/>
      <c r="S12" s="167"/>
      <c r="T12" s="168"/>
    </row>
    <row r="13" spans="1:20" ht="19.8" customHeight="1">
      <c r="A13" s="35"/>
      <c r="B13" s="169"/>
      <c r="C13" s="169"/>
      <c r="D13" s="169"/>
      <c r="E13" s="149"/>
      <c r="F13" s="149"/>
      <c r="G13" s="149"/>
      <c r="H13" s="149"/>
      <c r="I13" s="149"/>
      <c r="J13" s="170"/>
      <c r="K13" s="170"/>
      <c r="L13" s="109"/>
      <c r="M13" s="109"/>
      <c r="N13" s="166"/>
      <c r="O13" s="171"/>
      <c r="P13" s="166">
        <f t="shared" si="0"/>
        <v>0</v>
      </c>
      <c r="Q13" s="171"/>
      <c r="R13" s="166"/>
      <c r="S13" s="167"/>
      <c r="T13" s="168"/>
    </row>
    <row r="14" spans="1:20" ht="19.8" customHeight="1">
      <c r="A14" s="35"/>
      <c r="B14" s="169"/>
      <c r="C14" s="169"/>
      <c r="D14" s="169"/>
      <c r="E14" s="149"/>
      <c r="F14" s="149"/>
      <c r="G14" s="149"/>
      <c r="H14" s="149"/>
      <c r="I14" s="149"/>
      <c r="J14" s="170"/>
      <c r="K14" s="170"/>
      <c r="L14" s="109"/>
      <c r="M14" s="109"/>
      <c r="N14" s="166"/>
      <c r="O14" s="171"/>
      <c r="P14" s="166">
        <f t="shared" si="0"/>
        <v>0</v>
      </c>
      <c r="Q14" s="171"/>
      <c r="R14" s="166"/>
      <c r="S14" s="167"/>
      <c r="T14" s="168"/>
    </row>
    <row r="15" spans="1:20" ht="19.8" customHeight="1">
      <c r="A15" s="35"/>
      <c r="B15" s="169"/>
      <c r="C15" s="169"/>
      <c r="D15" s="169"/>
      <c r="E15" s="149"/>
      <c r="F15" s="149"/>
      <c r="G15" s="149"/>
      <c r="H15" s="149"/>
      <c r="I15" s="149"/>
      <c r="J15" s="170"/>
      <c r="K15" s="170"/>
      <c r="L15" s="109"/>
      <c r="M15" s="109"/>
      <c r="N15" s="166"/>
      <c r="O15" s="171"/>
      <c r="P15" s="166">
        <f t="shared" si="0"/>
        <v>0</v>
      </c>
      <c r="Q15" s="171"/>
      <c r="R15" s="166"/>
      <c r="S15" s="167"/>
      <c r="T15" s="168"/>
    </row>
    <row r="16" spans="1:20" ht="19.8" customHeight="1">
      <c r="A16" s="35"/>
      <c r="B16" s="169"/>
      <c r="C16" s="169"/>
      <c r="D16" s="169"/>
      <c r="E16" s="149"/>
      <c r="F16" s="149"/>
      <c r="G16" s="149"/>
      <c r="H16" s="149"/>
      <c r="I16" s="149"/>
      <c r="J16" s="170"/>
      <c r="K16" s="170"/>
      <c r="L16" s="109"/>
      <c r="M16" s="109"/>
      <c r="N16" s="166"/>
      <c r="O16" s="171"/>
      <c r="P16" s="166">
        <f t="shared" si="0"/>
        <v>0</v>
      </c>
      <c r="Q16" s="171"/>
      <c r="R16" s="166"/>
      <c r="S16" s="167"/>
      <c r="T16" s="168"/>
    </row>
    <row r="17" spans="1:20" ht="19.8" customHeight="1">
      <c r="A17" s="35"/>
      <c r="B17" s="169"/>
      <c r="C17" s="169"/>
      <c r="D17" s="169"/>
      <c r="E17" s="149"/>
      <c r="F17" s="149"/>
      <c r="G17" s="149"/>
      <c r="H17" s="149"/>
      <c r="I17" s="149"/>
      <c r="J17" s="170"/>
      <c r="K17" s="170"/>
      <c r="L17" s="109"/>
      <c r="M17" s="109"/>
      <c r="N17" s="166"/>
      <c r="O17" s="171"/>
      <c r="P17" s="166">
        <f t="shared" si="0"/>
        <v>0</v>
      </c>
      <c r="Q17" s="171"/>
      <c r="R17" s="166"/>
      <c r="S17" s="167"/>
      <c r="T17" s="168"/>
    </row>
    <row r="18" spans="1:20" ht="19.8" customHeight="1">
      <c r="A18" s="35"/>
      <c r="B18" s="169"/>
      <c r="C18" s="169"/>
      <c r="D18" s="169"/>
      <c r="E18" s="149"/>
      <c r="F18" s="149"/>
      <c r="G18" s="149"/>
      <c r="H18" s="149"/>
      <c r="I18" s="149"/>
      <c r="J18" s="149" t="s">
        <v>107</v>
      </c>
      <c r="K18" s="149"/>
      <c r="L18" s="109"/>
      <c r="M18" s="109"/>
      <c r="N18" s="166"/>
      <c r="O18" s="171"/>
      <c r="P18" s="166">
        <f>SUM(P11:Q17)</f>
        <v>0</v>
      </c>
      <c r="Q18" s="171"/>
      <c r="R18" s="166"/>
      <c r="S18" s="167"/>
      <c r="T18" s="168"/>
    </row>
    <row r="19" spans="1:20" ht="18.75" customHeight="1">
      <c r="A19" s="173" t="s">
        <v>108</v>
      </c>
      <c r="B19" s="145"/>
      <c r="C19" s="145"/>
      <c r="D19" s="145"/>
      <c r="E19" s="146"/>
      <c r="F19" s="173" t="s">
        <v>109</v>
      </c>
      <c r="G19" s="174"/>
      <c r="H19" s="175"/>
      <c r="I19" s="175"/>
      <c r="J19" s="176"/>
      <c r="K19" s="173" t="s">
        <v>110</v>
      </c>
      <c r="L19" s="143"/>
      <c r="M19" s="143"/>
      <c r="N19" s="143"/>
      <c r="O19" s="177"/>
      <c r="P19" s="173" t="s">
        <v>111</v>
      </c>
      <c r="Q19" s="175"/>
      <c r="R19" s="175"/>
      <c r="S19" s="174"/>
      <c r="T19" s="176"/>
    </row>
    <row r="20" spans="1:20" ht="47.25" customHeight="1">
      <c r="A20" s="178"/>
      <c r="B20" s="179"/>
      <c r="C20" s="179"/>
      <c r="D20" s="179"/>
      <c r="E20" s="180"/>
      <c r="F20" s="178"/>
      <c r="G20" s="179"/>
      <c r="H20" s="179"/>
      <c r="I20" s="179"/>
      <c r="J20" s="180"/>
      <c r="K20" s="178"/>
      <c r="L20" s="179"/>
      <c r="M20" s="179"/>
      <c r="N20" s="179"/>
      <c r="O20" s="180"/>
      <c r="P20" s="178"/>
      <c r="Q20" s="179"/>
      <c r="R20" s="179"/>
      <c r="S20" s="179"/>
      <c r="T20" s="180"/>
    </row>
  </sheetData>
  <mergeCells count="79">
    <mergeCell ref="A19:E19"/>
    <mergeCell ref="F19:J19"/>
    <mergeCell ref="K19:O19"/>
    <mergeCell ref="P19:T19"/>
    <mergeCell ref="A20:E20"/>
    <mergeCell ref="F20:J20"/>
    <mergeCell ref="K20:O20"/>
    <mergeCell ref="P20:T20"/>
    <mergeCell ref="R18:T18"/>
    <mergeCell ref="B17:I17"/>
    <mergeCell ref="J17:K17"/>
    <mergeCell ref="L17:M17"/>
    <mergeCell ref="N17:O17"/>
    <mergeCell ref="P17:Q17"/>
    <mergeCell ref="R17:T17"/>
    <mergeCell ref="B18:I18"/>
    <mergeCell ref="J18:K18"/>
    <mergeCell ref="L18:M18"/>
    <mergeCell ref="N18:O18"/>
    <mergeCell ref="P18:Q18"/>
    <mergeCell ref="R16:T16"/>
    <mergeCell ref="B15:I15"/>
    <mergeCell ref="J15:K15"/>
    <mergeCell ref="L15:M15"/>
    <mergeCell ref="N15:O15"/>
    <mergeCell ref="P15:Q15"/>
    <mergeCell ref="R15:T15"/>
    <mergeCell ref="B16:I16"/>
    <mergeCell ref="J16:K16"/>
    <mergeCell ref="L16:M16"/>
    <mergeCell ref="N16:O16"/>
    <mergeCell ref="P16:Q16"/>
    <mergeCell ref="R14:T14"/>
    <mergeCell ref="B13:I13"/>
    <mergeCell ref="J13:K13"/>
    <mergeCell ref="L13:M13"/>
    <mergeCell ref="N13:O13"/>
    <mergeCell ref="P13:Q13"/>
    <mergeCell ref="R13:T13"/>
    <mergeCell ref="B14:I14"/>
    <mergeCell ref="J14:K14"/>
    <mergeCell ref="L14:M14"/>
    <mergeCell ref="N14:O14"/>
    <mergeCell ref="P14:Q14"/>
    <mergeCell ref="R12:T12"/>
    <mergeCell ref="B11:I11"/>
    <mergeCell ref="J11:K11"/>
    <mergeCell ref="L11:M11"/>
    <mergeCell ref="N11:O11"/>
    <mergeCell ref="P11:Q11"/>
    <mergeCell ref="R11:T11"/>
    <mergeCell ref="B12:I12"/>
    <mergeCell ref="J12:K12"/>
    <mergeCell ref="L12:M12"/>
    <mergeCell ref="N12:O12"/>
    <mergeCell ref="P12:Q12"/>
    <mergeCell ref="R10:T10"/>
    <mergeCell ref="A6:C6"/>
    <mergeCell ref="D6:I6"/>
    <mergeCell ref="J6:L6"/>
    <mergeCell ref="M6:T7"/>
    <mergeCell ref="A7:I9"/>
    <mergeCell ref="J7:L7"/>
    <mergeCell ref="J8:L8"/>
    <mergeCell ref="M8:T9"/>
    <mergeCell ref="J9:L9"/>
    <mergeCell ref="B10:I10"/>
    <mergeCell ref="J10:K10"/>
    <mergeCell ref="L10:M10"/>
    <mergeCell ref="N10:O10"/>
    <mergeCell ref="P10:Q10"/>
    <mergeCell ref="A4:C4"/>
    <mergeCell ref="J4:L4"/>
    <mergeCell ref="M4:T4"/>
    <mergeCell ref="A5:C5"/>
    <mergeCell ref="J5:L5"/>
    <mergeCell ref="M5:T5"/>
    <mergeCell ref="D4:I4"/>
    <mergeCell ref="D5:I5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127F-6C03-4AD3-B100-367BD5DEDF12}">
  <dimension ref="A1:R36"/>
  <sheetViews>
    <sheetView topLeftCell="A9" zoomScaleNormal="100" workbookViewId="0">
      <selection sqref="A1:IV65536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123</v>
      </c>
    </row>
    <row r="2" spans="1:18" ht="22.5" customHeight="1">
      <c r="A2" s="195" t="s">
        <v>82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8" ht="16.5" customHeight="1">
      <c r="A3" s="18"/>
      <c r="B3" s="18"/>
      <c r="C3" s="18"/>
      <c r="D3" s="18"/>
      <c r="E3" s="18"/>
      <c r="H3" s="23"/>
      <c r="I3" s="18"/>
      <c r="K3" s="23" t="s">
        <v>21</v>
      </c>
      <c r="L3" s="182"/>
      <c r="M3" s="182"/>
      <c r="N3" s="182"/>
      <c r="O3" s="182"/>
      <c r="P3" s="24" t="s">
        <v>58</v>
      </c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22</v>
      </c>
      <c r="L4" s="183"/>
      <c r="M4" s="183"/>
      <c r="N4" s="183"/>
      <c r="O4" s="183"/>
      <c r="P4" s="24" t="s">
        <v>73</v>
      </c>
    </row>
    <row r="5" spans="1:18" ht="16.5" customHeight="1">
      <c r="A5" s="18"/>
      <c r="B5" s="18"/>
      <c r="C5" s="18"/>
      <c r="D5" s="18"/>
      <c r="E5" s="18"/>
      <c r="F5" s="18"/>
      <c r="H5" s="18"/>
      <c r="I5" s="18"/>
      <c r="K5" s="23" t="s">
        <v>72</v>
      </c>
      <c r="L5" s="184" t="str">
        <f>銷售資料!D6</f>
        <v>SA2604018JP</v>
      </c>
      <c r="M5" s="184"/>
      <c r="N5" s="184"/>
      <c r="O5" s="184"/>
    </row>
    <row r="6" spans="1:18" ht="16.5" customHeight="1">
      <c r="A6" s="18" t="s">
        <v>23</v>
      </c>
      <c r="B6" s="18"/>
      <c r="C6" s="18"/>
      <c r="D6" s="18"/>
      <c r="F6" s="18"/>
      <c r="G6" s="18"/>
      <c r="H6" s="18" t="s">
        <v>24</v>
      </c>
      <c r="I6" s="18"/>
    </row>
    <row r="7" spans="1:18" ht="16.5" customHeight="1">
      <c r="A7" s="18"/>
      <c r="B7" s="185" t="str">
        <f>銷售資料!D9</f>
        <v>Faurecia Clarion Electronics CO.,LTD.</v>
      </c>
      <c r="C7" s="185"/>
      <c r="D7" s="185"/>
      <c r="E7" s="185"/>
      <c r="F7" s="185"/>
      <c r="G7" s="185"/>
      <c r="H7" s="18"/>
      <c r="I7" s="185" t="str">
        <f>銷售資料!D9</f>
        <v>Faurecia Clarion Electronics CO.,LTD.</v>
      </c>
      <c r="J7" s="185"/>
      <c r="K7" s="185"/>
      <c r="L7" s="185"/>
      <c r="M7" s="185"/>
      <c r="N7" s="185"/>
      <c r="R7" s="25"/>
    </row>
    <row r="8" spans="1:18" ht="16.5" customHeight="1">
      <c r="A8" s="18"/>
      <c r="B8" s="181" t="str">
        <f>銷售資料!D17</f>
        <v>7-2 Shintoshin, Chuo-ku, Saitama-shi</v>
      </c>
      <c r="C8" s="181"/>
      <c r="D8" s="181"/>
      <c r="E8" s="181"/>
      <c r="F8" s="181"/>
      <c r="G8" s="181"/>
      <c r="H8" s="18"/>
      <c r="I8" s="181" t="str">
        <f>銷售資料!D11</f>
        <v>7-2 Shintoshin, Chuo-ku, Saitama-shi</v>
      </c>
      <c r="J8" s="181"/>
      <c r="K8" s="181"/>
      <c r="L8" s="181"/>
      <c r="M8" s="181"/>
      <c r="N8" s="181"/>
      <c r="R8" s="25"/>
    </row>
    <row r="9" spans="1:18" ht="16.5" customHeight="1">
      <c r="A9" s="18"/>
      <c r="B9" s="181" t="str">
        <f>IF(銷售資料!D18=0," ",銷售資料!D18)</f>
        <v>Saitama 330-0081, Japan</v>
      </c>
      <c r="C9" s="181"/>
      <c r="D9" s="181"/>
      <c r="E9" s="181"/>
      <c r="F9" s="181"/>
      <c r="G9" s="181"/>
      <c r="H9" s="18"/>
      <c r="I9" s="181" t="str">
        <f>IF(銷售資料!D12=0," ",銷售資料!D12)</f>
        <v>Saitama 330-0081, Japan</v>
      </c>
      <c r="J9" s="181"/>
      <c r="K9" s="181"/>
      <c r="L9" s="181"/>
      <c r="M9" s="181"/>
      <c r="N9" s="181"/>
      <c r="R9" s="25"/>
    </row>
    <row r="10" spans="1:18" ht="16.5" customHeight="1">
      <c r="A10" s="18"/>
      <c r="B10" s="181" t="str">
        <f>IF(銷售資料!D19=0," ",銷售資料!D19)</f>
        <v xml:space="preserve"> </v>
      </c>
      <c r="C10" s="181"/>
      <c r="D10" s="181"/>
      <c r="E10" s="181"/>
      <c r="F10" s="181"/>
      <c r="G10" s="181"/>
      <c r="H10" s="18"/>
      <c r="I10" s="181" t="str">
        <f>IF(銷售資料!D13=0," ",銷售資料!D13)</f>
        <v xml:space="preserve"> </v>
      </c>
      <c r="J10" s="181"/>
      <c r="K10" s="181"/>
      <c r="L10" s="181"/>
      <c r="M10" s="181"/>
      <c r="N10" s="181"/>
    </row>
    <row r="11" spans="1:18" ht="16.5" customHeight="1">
      <c r="A11" s="18"/>
      <c r="B11" s="181" t="str">
        <f>IF(銷售資料!D20=0," ",銷售資料!D20)</f>
        <v xml:space="preserve"> </v>
      </c>
      <c r="C11" s="181"/>
      <c r="D11" s="181"/>
      <c r="E11" s="181"/>
      <c r="F11" s="181"/>
      <c r="G11" s="181"/>
      <c r="H11" s="18"/>
      <c r="I11" s="181" t="str">
        <f>IF(銷售資料!D14=0," ",銷售資料!D14)</f>
        <v xml:space="preserve"> </v>
      </c>
      <c r="J11" s="181"/>
      <c r="K11" s="181"/>
      <c r="L11" s="181"/>
      <c r="M11" s="181"/>
      <c r="N11" s="181"/>
    </row>
    <row r="12" spans="1:18" ht="16.5" customHeight="1">
      <c r="A12" s="26" t="s">
        <v>25</v>
      </c>
      <c r="B12" s="181" t="str">
        <f>IF(銷售資料!D21=0," ",銷售資料!D21)</f>
        <v>Mr. Iwao Kurita</v>
      </c>
      <c r="C12" s="181"/>
      <c r="D12" s="181"/>
      <c r="E12" s="181"/>
      <c r="F12" s="181"/>
      <c r="G12" s="181"/>
      <c r="H12" s="26" t="s">
        <v>25</v>
      </c>
      <c r="I12" s="181" t="str">
        <f>IF(銷售資料!D15=0," ",銷售資料!D15)</f>
        <v>Mr. Iwao Kurita</v>
      </c>
      <c r="J12" s="181"/>
      <c r="K12" s="181"/>
      <c r="L12" s="181"/>
      <c r="M12" s="181"/>
      <c r="N12" s="181"/>
    </row>
    <row r="13" spans="1:18" ht="16.5" customHeight="1">
      <c r="A13" s="18" t="s">
        <v>26</v>
      </c>
      <c r="B13" s="181" t="str">
        <f>IF(銷售資料!D22=0," ",銷售資料!D22)</f>
        <v>048-601-3700</v>
      </c>
      <c r="C13" s="181"/>
      <c r="D13" s="181"/>
      <c r="E13" s="181"/>
      <c r="F13" s="181"/>
      <c r="G13" s="181"/>
      <c r="H13" s="18" t="s">
        <v>26</v>
      </c>
      <c r="I13" s="181" t="str">
        <f>IF(銷售資料!D16=0," ",銷售資料!D16)</f>
        <v>048-601-3700</v>
      </c>
      <c r="J13" s="181"/>
      <c r="K13" s="181"/>
      <c r="L13" s="181"/>
      <c r="M13" s="181"/>
      <c r="N13" s="181"/>
    </row>
    <row r="14" spans="1:18" ht="16.5" customHeight="1">
      <c r="A14" s="18"/>
      <c r="B14" s="18"/>
      <c r="C14" s="18"/>
      <c r="D14" s="18"/>
      <c r="F14" s="18"/>
      <c r="G14" s="18"/>
      <c r="H14" s="18"/>
      <c r="I14" s="18"/>
    </row>
    <row r="15" spans="1:18" ht="16.5" customHeight="1">
      <c r="A15" s="18"/>
      <c r="B15" s="18"/>
      <c r="C15" s="18"/>
      <c r="D15" s="18"/>
      <c r="F15" s="18"/>
      <c r="G15" s="18"/>
      <c r="H15" s="18" t="s">
        <v>27</v>
      </c>
      <c r="I15" s="18"/>
      <c r="J15" s="186" t="str">
        <f>銷售資料!D24</f>
        <v>USD</v>
      </c>
      <c r="K15" s="186"/>
      <c r="L15" s="186"/>
      <c r="M15" s="186"/>
      <c r="N15" s="186"/>
    </row>
    <row r="16" spans="1:18" ht="16.5" customHeight="1">
      <c r="A16" s="18"/>
      <c r="B16" s="18"/>
      <c r="C16" s="18"/>
      <c r="D16" s="18"/>
      <c r="E16" s="18"/>
      <c r="F16" s="18"/>
      <c r="I16" s="18"/>
    </row>
    <row r="17" spans="1:15" ht="16.5" customHeight="1">
      <c r="A17" s="22" t="s">
        <v>28</v>
      </c>
      <c r="B17" s="124" t="s">
        <v>29</v>
      </c>
      <c r="C17" s="124"/>
      <c r="D17" s="124"/>
      <c r="E17" s="124"/>
      <c r="F17" s="124"/>
      <c r="G17" s="124"/>
      <c r="H17" s="124" t="s">
        <v>30</v>
      </c>
      <c r="I17" s="124"/>
      <c r="J17" s="124" t="s">
        <v>31</v>
      </c>
      <c r="K17" s="124"/>
      <c r="L17" s="187" t="s">
        <v>32</v>
      </c>
      <c r="M17" s="188"/>
      <c r="N17" s="188"/>
      <c r="O17" s="189"/>
    </row>
    <row r="18" spans="1:15" ht="16.5" customHeight="1">
      <c r="A18" s="22">
        <f>IF(銷售資料!A34=0," ",銷售資料!A34)</f>
        <v>1</v>
      </c>
      <c r="B18" s="53" t="str">
        <f>IF(銷售資料!D34=0," ",銷售資料!D34)</f>
        <v>A&amp;W Phonelink for RSE Below 10Ku</v>
      </c>
      <c r="C18" s="53"/>
      <c r="D18" s="53"/>
      <c r="E18" s="53"/>
      <c r="F18" s="53"/>
      <c r="G18" s="53"/>
      <c r="H18" s="190" t="str">
        <f>IF(銷售資料!H34=0," ",銷售資料!H34)</f>
        <v xml:space="preserve"> </v>
      </c>
      <c r="I18" s="190"/>
      <c r="J18" s="191">
        <f>IF(銷售資料!J34=0," ",銷售資料!J34)</f>
        <v>0.5</v>
      </c>
      <c r="K18" s="192"/>
      <c r="L18" s="28"/>
      <c r="M18" s="193" t="str">
        <f>IF(銷售資料!M34=0," ",銷售資料!M34)</f>
        <v xml:space="preserve"> </v>
      </c>
      <c r="N18" s="193"/>
      <c r="O18" s="194"/>
    </row>
    <row r="19" spans="1:15" ht="16.5" customHeight="1">
      <c r="A19" s="22">
        <f>IF(銷售資料!A35=0," ",銷售資料!A35)</f>
        <v>2</v>
      </c>
      <c r="B19" s="53" t="str">
        <f>IF(銷售資料!D35=0," ",銷售資料!D35)</f>
        <v>A&amp;W Phonelink for RSE Above 10Ku</v>
      </c>
      <c r="C19" s="53"/>
      <c r="D19" s="53"/>
      <c r="E19" s="53"/>
      <c r="F19" s="53"/>
      <c r="G19" s="53"/>
      <c r="H19" s="190">
        <f>IF(銷售資料!H35=0," ",銷售資料!H35)</f>
        <v>7988</v>
      </c>
      <c r="I19" s="190"/>
      <c r="J19" s="191">
        <f>IF(銷售資料!J35=0," ",銷售資料!J35)</f>
        <v>0.45</v>
      </c>
      <c r="K19" s="192"/>
      <c r="L19" s="28"/>
      <c r="M19" s="193">
        <f>IF(銷售資料!M35=0," ",銷售資料!M35)</f>
        <v>3594.6</v>
      </c>
      <c r="N19" s="193"/>
      <c r="O19" s="194"/>
    </row>
    <row r="20" spans="1:15" ht="16.5" customHeight="1">
      <c r="A20" s="22">
        <f>IF(銷售資料!A36=0," ",銷售資料!A36)</f>
        <v>3</v>
      </c>
      <c r="B20" s="53" t="str">
        <f>IF(銷售資料!D36=0," ",銷售資料!D36)</f>
        <v>Consumption Tax (10%)</v>
      </c>
      <c r="C20" s="53"/>
      <c r="D20" s="53"/>
      <c r="E20" s="53"/>
      <c r="F20" s="53"/>
      <c r="G20" s="53"/>
      <c r="H20" s="190">
        <f>IF(銷售資料!H36=0," ",銷售資料!H36)</f>
        <v>1</v>
      </c>
      <c r="I20" s="190"/>
      <c r="J20" s="191">
        <f>IF(銷售資料!J36=0," ",銷售資料!J36)</f>
        <v>359.46000000000004</v>
      </c>
      <c r="K20" s="192"/>
      <c r="L20" s="28"/>
      <c r="M20" s="193">
        <f>IF(銷售資料!M36=0," ",銷售資料!M36)</f>
        <v>359.46000000000004</v>
      </c>
      <c r="N20" s="193"/>
      <c r="O20" s="194"/>
    </row>
    <row r="21" spans="1:15" ht="16.5" customHeight="1">
      <c r="A21" s="22" t="str">
        <f>IF(銷售資料!A37=0," ",銷售資料!A37)</f>
        <v xml:space="preserve"> </v>
      </c>
      <c r="B21" s="53" t="str">
        <f>IF(銷售資料!D37=0," ",銷售資料!D37)</f>
        <v xml:space="preserve"> </v>
      </c>
      <c r="C21" s="53"/>
      <c r="D21" s="53"/>
      <c r="E21" s="53"/>
      <c r="F21" s="53"/>
      <c r="G21" s="53"/>
      <c r="H21" s="190" t="str">
        <f>IF(銷售資料!H37=0," ",銷售資料!H37)</f>
        <v xml:space="preserve"> </v>
      </c>
      <c r="I21" s="190"/>
      <c r="J21" s="191" t="str">
        <f>IF(銷售資料!J37=0," ",銷售資料!J37)</f>
        <v xml:space="preserve"> </v>
      </c>
      <c r="K21" s="192"/>
      <c r="L21" s="28"/>
      <c r="M21" s="193" t="str">
        <f>IF(銷售資料!M37=0," ",銷售資料!M37)</f>
        <v xml:space="preserve"> </v>
      </c>
      <c r="N21" s="193"/>
      <c r="O21" s="194"/>
    </row>
    <row r="22" spans="1:15" ht="16.5" customHeight="1">
      <c r="A22" s="22" t="str">
        <f>IF(銷售資料!A38=0," ",銷售資料!A38)</f>
        <v xml:space="preserve"> </v>
      </c>
      <c r="B22" s="53" t="str">
        <f>IF(銷售資料!D38=0," ",銷售資料!D38)</f>
        <v xml:space="preserve"> </v>
      </c>
      <c r="C22" s="53"/>
      <c r="D22" s="53"/>
      <c r="E22" s="53"/>
      <c r="F22" s="53"/>
      <c r="G22" s="53"/>
      <c r="H22" s="190" t="str">
        <f>IF(銷售資料!H38=0," ",銷售資料!H38)</f>
        <v xml:space="preserve"> </v>
      </c>
      <c r="I22" s="190"/>
      <c r="J22" s="191" t="str">
        <f>IF(銷售資料!J38=0," ",銷售資料!J38)</f>
        <v xml:space="preserve"> </v>
      </c>
      <c r="K22" s="192"/>
      <c r="L22" s="28"/>
      <c r="M22" s="193" t="str">
        <f>IF(銷售資料!M38=0," ",銷售資料!M38)</f>
        <v xml:space="preserve"> </v>
      </c>
      <c r="N22" s="193"/>
      <c r="O22" s="194"/>
    </row>
    <row r="23" spans="1:15" ht="16.5" customHeight="1">
      <c r="A23" s="22"/>
      <c r="B23" s="196" t="s">
        <v>78</v>
      </c>
      <c r="C23" s="196"/>
      <c r="D23" s="196"/>
      <c r="E23" s="196"/>
      <c r="F23" s="196"/>
      <c r="G23" s="196"/>
      <c r="H23" s="190">
        <f>銷售資料!H39</f>
        <v>0</v>
      </c>
      <c r="I23" s="190"/>
      <c r="J23" s="191"/>
      <c r="K23" s="192"/>
      <c r="L23" s="28" t="str">
        <f>J15</f>
        <v>USD</v>
      </c>
      <c r="M23" s="193">
        <f>IF(銷售資料!M39=0," ",銷售資料!M39)</f>
        <v>3954.06</v>
      </c>
      <c r="N23" s="193"/>
      <c r="O23" s="194"/>
    </row>
    <row r="24" spans="1:15" ht="16.5" customHeight="1">
      <c r="A24" s="18"/>
      <c r="B24" s="18"/>
      <c r="C24" s="18"/>
      <c r="D24" s="18"/>
      <c r="E24" s="18"/>
      <c r="F24" s="18"/>
      <c r="G24" s="18"/>
      <c r="H24" s="18"/>
      <c r="I24" s="18"/>
    </row>
    <row r="25" spans="1:15" ht="16.5" customHeight="1">
      <c r="A25" s="18"/>
      <c r="B25" s="18"/>
      <c r="C25" s="18"/>
      <c r="D25" s="18"/>
      <c r="E25" s="18"/>
      <c r="F25" s="18"/>
      <c r="G25" s="18"/>
      <c r="H25" s="18"/>
      <c r="I25" s="18"/>
    </row>
    <row r="26" spans="1:15" ht="16.5" customHeight="1">
      <c r="A26" s="18"/>
      <c r="B26" s="18"/>
      <c r="C26" s="18"/>
      <c r="D26" s="18"/>
      <c r="E26" s="18"/>
      <c r="F26" s="18"/>
      <c r="G26" s="18"/>
      <c r="H26" s="18"/>
      <c r="I26" s="18"/>
    </row>
    <row r="27" spans="1:15" ht="16.5" customHeight="1">
      <c r="A27" s="18" t="str">
        <f>IF(銷售資料!B41=0," ",銷售資料!A41)</f>
        <v>Note:</v>
      </c>
      <c r="B27" s="18" t="str">
        <f>IF(銷售資料!B41=0," ",銷售資料!B41)</f>
        <v>* 2025/1/23  TTM: 156.50     JPY tax amount (10% Standard Tax rate):  JPY 57,656</v>
      </c>
      <c r="C27" s="18"/>
      <c r="D27" s="18"/>
      <c r="E27" s="18"/>
      <c r="F27" s="18"/>
      <c r="G27" s="18"/>
      <c r="H27" s="18"/>
      <c r="I27" s="18"/>
    </row>
    <row r="28" spans="1:15">
      <c r="A28" s="17" t="s">
        <v>83</v>
      </c>
      <c r="C28" s="29"/>
      <c r="D28" s="29"/>
      <c r="E28" s="29"/>
    </row>
    <row r="29" spans="1:15">
      <c r="B29" s="30" t="s">
        <v>84</v>
      </c>
      <c r="C29" s="27" t="s">
        <v>85</v>
      </c>
      <c r="D29" s="29"/>
      <c r="E29" s="29"/>
    </row>
    <row r="30" spans="1:15">
      <c r="B30" s="30"/>
      <c r="C30" s="27" t="s">
        <v>124</v>
      </c>
      <c r="D30" s="29"/>
      <c r="E30" s="29"/>
    </row>
    <row r="31" spans="1:15">
      <c r="B31" s="30" t="s">
        <v>86</v>
      </c>
      <c r="C31" s="27" t="s">
        <v>120</v>
      </c>
      <c r="D31" s="29"/>
      <c r="E31" s="29"/>
    </row>
    <row r="32" spans="1:15">
      <c r="B32" s="30" t="s">
        <v>87</v>
      </c>
      <c r="C32" s="27" t="s">
        <v>121</v>
      </c>
      <c r="D32" s="29"/>
      <c r="E32" s="29"/>
    </row>
    <row r="33" spans="2:9">
      <c r="B33" s="30" t="s">
        <v>88</v>
      </c>
      <c r="C33" s="39" t="s">
        <v>122</v>
      </c>
      <c r="D33" s="29"/>
      <c r="E33" s="29"/>
    </row>
    <row r="34" spans="2:9">
      <c r="B34" s="30"/>
      <c r="C34" s="39"/>
      <c r="D34" s="29"/>
      <c r="E34" s="29"/>
    </row>
    <row r="36" spans="2:9" ht="16.2" thickBot="1">
      <c r="D36" s="30" t="s">
        <v>33</v>
      </c>
      <c r="E36" s="31"/>
      <c r="F36" s="31"/>
      <c r="G36" s="31"/>
      <c r="H36" s="31"/>
      <c r="I36" s="31"/>
    </row>
  </sheetData>
  <sheetProtection password="CC6B" sheet="1" selectLockedCells="1"/>
  <mergeCells count="47">
    <mergeCell ref="B23:G23"/>
    <mergeCell ref="H23:I23"/>
    <mergeCell ref="J23:K23"/>
    <mergeCell ref="M23:O23"/>
    <mergeCell ref="M21:O21"/>
    <mergeCell ref="B22:G22"/>
    <mergeCell ref="H22:I22"/>
    <mergeCell ref="J22:K22"/>
    <mergeCell ref="M22:O22"/>
    <mergeCell ref="B21:G21"/>
    <mergeCell ref="H21:I21"/>
    <mergeCell ref="J21:K21"/>
    <mergeCell ref="B20:G20"/>
    <mergeCell ref="H20:I20"/>
    <mergeCell ref="J20:K20"/>
    <mergeCell ref="M20:O20"/>
    <mergeCell ref="A2:O2"/>
    <mergeCell ref="B11:G11"/>
    <mergeCell ref="I11:N11"/>
    <mergeCell ref="B18:G18"/>
    <mergeCell ref="H18:I18"/>
    <mergeCell ref="J18:K18"/>
    <mergeCell ref="M18:O18"/>
    <mergeCell ref="B19:G19"/>
    <mergeCell ref="H19:I19"/>
    <mergeCell ref="J19:K19"/>
    <mergeCell ref="M19:O19"/>
    <mergeCell ref="I13:N13"/>
    <mergeCell ref="J15:N15"/>
    <mergeCell ref="B13:G13"/>
    <mergeCell ref="J17:K17"/>
    <mergeCell ref="H17:I17"/>
    <mergeCell ref="B17:G17"/>
    <mergeCell ref="L17:O17"/>
    <mergeCell ref="L3:O3"/>
    <mergeCell ref="L4:O4"/>
    <mergeCell ref="L5:O5"/>
    <mergeCell ref="B8:G8"/>
    <mergeCell ref="B7:G7"/>
    <mergeCell ref="I7:N7"/>
    <mergeCell ref="B9:G9"/>
    <mergeCell ref="B10:G10"/>
    <mergeCell ref="B12:G12"/>
    <mergeCell ref="I8:N8"/>
    <mergeCell ref="I9:N9"/>
    <mergeCell ref="I10:N10"/>
    <mergeCell ref="I12:N12"/>
  </mergeCells>
  <phoneticPr fontId="1" type="noConversion"/>
  <printOptions horizontalCentered="1" vertic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F1E0-AC2D-4C6E-A3D7-46E0F10B4927}">
  <dimension ref="A1:R40"/>
  <sheetViews>
    <sheetView zoomScaleNormal="100" workbookViewId="0">
      <selection activeCell="L4" sqref="L4:O5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123</v>
      </c>
    </row>
    <row r="2" spans="1:18" ht="22.5" customHeight="1">
      <c r="A2" s="195" t="s">
        <v>81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8" ht="16.9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1" t="s">
        <v>128</v>
      </c>
      <c r="L3" s="181" t="s">
        <v>129</v>
      </c>
      <c r="M3" s="199"/>
      <c r="N3" s="199"/>
      <c r="O3" s="199"/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21</v>
      </c>
      <c r="L4" s="197"/>
      <c r="M4" s="197"/>
      <c r="N4" s="197"/>
      <c r="O4" s="197"/>
      <c r="P4" s="24" t="s">
        <v>58</v>
      </c>
    </row>
    <row r="5" spans="1:18" ht="16.5" customHeight="1">
      <c r="A5" s="18"/>
      <c r="B5" s="18"/>
      <c r="C5" s="18"/>
      <c r="D5" s="18"/>
      <c r="E5" s="18"/>
      <c r="H5" s="23"/>
      <c r="I5" s="18"/>
      <c r="K5" s="23" t="s">
        <v>22</v>
      </c>
      <c r="L5" s="198"/>
      <c r="M5" s="198"/>
      <c r="N5" s="198"/>
      <c r="O5" s="198"/>
      <c r="P5" s="24" t="s">
        <v>73</v>
      </c>
    </row>
    <row r="6" spans="1:18" ht="16.5" customHeight="1">
      <c r="A6" s="18"/>
      <c r="B6" s="18"/>
      <c r="C6" s="18"/>
      <c r="D6" s="18"/>
      <c r="E6" s="18"/>
      <c r="F6" s="18"/>
      <c r="H6" s="18"/>
      <c r="I6" s="18"/>
      <c r="K6" s="23" t="s">
        <v>72</v>
      </c>
      <c r="L6" s="184" t="str">
        <f>銷售資料!D6</f>
        <v>SA2604018JP</v>
      </c>
      <c r="M6" s="184"/>
      <c r="N6" s="184"/>
      <c r="O6" s="184"/>
    </row>
    <row r="7" spans="1:18" ht="16.5" customHeight="1">
      <c r="A7" s="18" t="s">
        <v>23</v>
      </c>
      <c r="B7" s="18"/>
      <c r="C7" s="18"/>
      <c r="D7" s="18"/>
      <c r="F7" s="18"/>
      <c r="G7" s="18"/>
      <c r="H7" s="18" t="s">
        <v>24</v>
      </c>
      <c r="I7" s="18"/>
    </row>
    <row r="8" spans="1:18" ht="16.5" customHeight="1">
      <c r="A8" s="18"/>
      <c r="B8" s="185" t="str">
        <f>銷售資料!D9</f>
        <v>Faurecia Clarion Electronics CO.,LTD.</v>
      </c>
      <c r="C8" s="185"/>
      <c r="D8" s="185"/>
      <c r="E8" s="185"/>
      <c r="F8" s="185"/>
      <c r="G8" s="185"/>
      <c r="H8" s="18"/>
      <c r="I8" s="185" t="str">
        <f>銷售資料!D9</f>
        <v>Faurecia Clarion Electronics CO.,LTD.</v>
      </c>
      <c r="J8" s="185"/>
      <c r="K8" s="185"/>
      <c r="L8" s="185"/>
      <c r="M8" s="185"/>
      <c r="N8" s="185"/>
      <c r="R8" s="25"/>
    </row>
    <row r="9" spans="1:18" ht="16.5" customHeight="1">
      <c r="A9" s="18"/>
      <c r="B9" s="181" t="str">
        <f>銷售資料!D17</f>
        <v>7-2 Shintoshin, Chuo-ku, Saitama-shi</v>
      </c>
      <c r="C9" s="181"/>
      <c r="D9" s="181"/>
      <c r="E9" s="181"/>
      <c r="F9" s="181"/>
      <c r="G9" s="181"/>
      <c r="H9" s="18"/>
      <c r="I9" s="181" t="str">
        <f>銷售資料!D11</f>
        <v>7-2 Shintoshin, Chuo-ku, Saitama-shi</v>
      </c>
      <c r="J9" s="181"/>
      <c r="K9" s="181"/>
      <c r="L9" s="181"/>
      <c r="M9" s="181"/>
      <c r="N9" s="181"/>
      <c r="R9" s="25"/>
    </row>
    <row r="10" spans="1:18" ht="16.5" customHeight="1">
      <c r="A10" s="18"/>
      <c r="B10" s="181" t="str">
        <f>IF(銷售資料!D18=0," ",銷售資料!D18)</f>
        <v>Saitama 330-0081, Japan</v>
      </c>
      <c r="C10" s="181"/>
      <c r="D10" s="181"/>
      <c r="E10" s="181"/>
      <c r="F10" s="181"/>
      <c r="G10" s="181"/>
      <c r="H10" s="18"/>
      <c r="I10" s="181" t="str">
        <f>IF(銷售資料!D12=0," ",銷售資料!D12)</f>
        <v>Saitama 330-0081, Japan</v>
      </c>
      <c r="J10" s="181"/>
      <c r="K10" s="181"/>
      <c r="L10" s="181"/>
      <c r="M10" s="181"/>
      <c r="N10" s="181"/>
      <c r="R10" s="25"/>
    </row>
    <row r="11" spans="1:18" ht="16.5" customHeight="1">
      <c r="A11" s="18"/>
      <c r="B11" s="181" t="str">
        <f>IF(銷售資料!D19=0," ",銷售資料!D19)</f>
        <v xml:space="preserve"> </v>
      </c>
      <c r="C11" s="181"/>
      <c r="D11" s="181"/>
      <c r="E11" s="181"/>
      <c r="F11" s="181"/>
      <c r="G11" s="181"/>
      <c r="H11" s="18"/>
      <c r="I11" s="181" t="str">
        <f>IF(銷售資料!D13=0," ",銷售資料!D13)</f>
        <v xml:space="preserve"> </v>
      </c>
      <c r="J11" s="181"/>
      <c r="K11" s="181"/>
      <c r="L11" s="181"/>
      <c r="M11" s="181"/>
      <c r="N11" s="181"/>
    </row>
    <row r="12" spans="1:18" ht="16.5" customHeight="1">
      <c r="A12" s="18"/>
      <c r="B12" s="181" t="str">
        <f>IF(銷售資料!D20=0," ",銷售資料!D20)</f>
        <v xml:space="preserve"> </v>
      </c>
      <c r="C12" s="181"/>
      <c r="D12" s="181"/>
      <c r="E12" s="181"/>
      <c r="F12" s="181"/>
      <c r="G12" s="181"/>
      <c r="H12" s="18"/>
      <c r="I12" s="181" t="str">
        <f>IF(銷售資料!D14=0," ",銷售資料!D14)</f>
        <v xml:space="preserve"> </v>
      </c>
      <c r="J12" s="181"/>
      <c r="K12" s="181"/>
      <c r="L12" s="181"/>
      <c r="M12" s="181"/>
      <c r="N12" s="181"/>
    </row>
    <row r="13" spans="1:18" ht="16.5" customHeight="1">
      <c r="A13" s="26" t="s">
        <v>25</v>
      </c>
      <c r="B13" s="181" t="str">
        <f>IF(銷售資料!D21=0," ",銷售資料!D21)</f>
        <v>Mr. Iwao Kurita</v>
      </c>
      <c r="C13" s="181"/>
      <c r="D13" s="181"/>
      <c r="E13" s="181"/>
      <c r="F13" s="181"/>
      <c r="G13" s="181"/>
      <c r="H13" s="26" t="s">
        <v>25</v>
      </c>
      <c r="I13" s="181" t="str">
        <f>IF(銷售資料!D15=0," ",銷售資料!D15)</f>
        <v>Mr. Iwao Kurita</v>
      </c>
      <c r="J13" s="181"/>
      <c r="K13" s="181"/>
      <c r="L13" s="181"/>
      <c r="M13" s="181"/>
      <c r="N13" s="181"/>
    </row>
    <row r="14" spans="1:18" ht="16.5" customHeight="1">
      <c r="A14" s="18" t="s">
        <v>26</v>
      </c>
      <c r="B14" s="181" t="str">
        <f>IF(銷售資料!D22=0," ",銷售資料!D22)</f>
        <v>048-601-3700</v>
      </c>
      <c r="C14" s="181"/>
      <c r="D14" s="181"/>
      <c r="E14" s="181"/>
      <c r="F14" s="181"/>
      <c r="G14" s="181"/>
      <c r="H14" s="18" t="s">
        <v>26</v>
      </c>
      <c r="I14" s="181" t="str">
        <f>IF(銷售資料!D16=0," ",銷售資料!D16)</f>
        <v>048-601-3700</v>
      </c>
      <c r="J14" s="181"/>
      <c r="K14" s="181"/>
      <c r="L14" s="181"/>
      <c r="M14" s="181"/>
      <c r="N14" s="181"/>
    </row>
    <row r="15" spans="1:18" ht="16.5" customHeight="1">
      <c r="A15" s="18"/>
      <c r="B15" s="18"/>
      <c r="C15" s="18"/>
      <c r="D15" s="18"/>
      <c r="F15" s="18"/>
      <c r="G15" s="18"/>
      <c r="H15" s="18"/>
      <c r="I15" s="18"/>
    </row>
    <row r="16" spans="1:18" ht="16.5" customHeight="1">
      <c r="A16" s="18"/>
      <c r="B16" s="18"/>
      <c r="C16" s="18"/>
      <c r="D16" s="18"/>
      <c r="F16" s="18"/>
      <c r="G16" s="18"/>
      <c r="I16" s="23" t="s">
        <v>27</v>
      </c>
      <c r="J16" s="186" t="str">
        <f>銷售資料!D24</f>
        <v>USD</v>
      </c>
      <c r="K16" s="186"/>
      <c r="L16" s="186"/>
      <c r="M16" s="186"/>
      <c r="N16" s="186"/>
    </row>
    <row r="17" spans="1:15" ht="8.25" customHeight="1">
      <c r="A17" s="18"/>
      <c r="B17" s="18"/>
      <c r="C17" s="18"/>
      <c r="D17" s="18"/>
      <c r="E17" s="18"/>
      <c r="F17" s="18"/>
      <c r="I17" s="18"/>
    </row>
    <row r="18" spans="1:15" ht="16.5" customHeight="1">
      <c r="A18" s="22" t="s">
        <v>28</v>
      </c>
      <c r="B18" s="124" t="s">
        <v>29</v>
      </c>
      <c r="C18" s="124"/>
      <c r="D18" s="124"/>
      <c r="E18" s="124"/>
      <c r="F18" s="124"/>
      <c r="G18" s="124"/>
      <c r="H18" s="124" t="s">
        <v>30</v>
      </c>
      <c r="I18" s="124"/>
      <c r="J18" s="124" t="s">
        <v>31</v>
      </c>
      <c r="K18" s="124"/>
      <c r="L18" s="187" t="s">
        <v>32</v>
      </c>
      <c r="M18" s="188"/>
      <c r="N18" s="188"/>
      <c r="O18" s="189"/>
    </row>
    <row r="19" spans="1:15" ht="16.5" customHeight="1">
      <c r="A19" s="22">
        <f>IF(銷售資料!A34=0," ",銷售資料!A34)</f>
        <v>1</v>
      </c>
      <c r="B19" s="53" t="str">
        <f>IF(銷售資料!D34=0," ",銷售資料!D34)</f>
        <v>A&amp;W Phonelink for RSE Below 10Ku</v>
      </c>
      <c r="C19" s="53"/>
      <c r="D19" s="53"/>
      <c r="E19" s="53"/>
      <c r="F19" s="53"/>
      <c r="G19" s="53"/>
      <c r="H19" s="190" t="str">
        <f>IF(銷售資料!H34=0," ",銷售資料!H34)</f>
        <v xml:space="preserve"> </v>
      </c>
      <c r="I19" s="190"/>
      <c r="J19" s="191">
        <f>IF(銷售資料!J34=0," ",銷售資料!J34)</f>
        <v>0.5</v>
      </c>
      <c r="K19" s="192"/>
      <c r="L19" s="28"/>
      <c r="M19" s="193" t="str">
        <f>IF(銷售資料!M34=0," ",銷售資料!M34)</f>
        <v xml:space="preserve"> </v>
      </c>
      <c r="N19" s="193"/>
      <c r="O19" s="194"/>
    </row>
    <row r="20" spans="1:15" ht="16.5" customHeight="1">
      <c r="A20" s="22">
        <f>IF(銷售資料!A35=0," ",銷售資料!A35)</f>
        <v>2</v>
      </c>
      <c r="B20" s="53" t="str">
        <f>IF(銷售資料!D35=0," ",銷售資料!D35)</f>
        <v>A&amp;W Phonelink for RSE Above 10Ku</v>
      </c>
      <c r="C20" s="53"/>
      <c r="D20" s="53"/>
      <c r="E20" s="53"/>
      <c r="F20" s="53"/>
      <c r="G20" s="53"/>
      <c r="H20" s="190">
        <f>IF(銷售資料!H35=0," ",銷售資料!H35)</f>
        <v>7988</v>
      </c>
      <c r="I20" s="190"/>
      <c r="J20" s="191">
        <f>IF(銷售資料!J35=0," ",銷售資料!J35)</f>
        <v>0.45</v>
      </c>
      <c r="K20" s="192"/>
      <c r="L20" s="28"/>
      <c r="M20" s="193">
        <f>IF(銷售資料!M35=0," ",銷售資料!M35)</f>
        <v>3594.6</v>
      </c>
      <c r="N20" s="193"/>
      <c r="O20" s="194"/>
    </row>
    <row r="21" spans="1:15" ht="16.5" customHeight="1">
      <c r="A21" s="22">
        <f>IF(銷售資料!A36=0," ",銷售資料!A36)</f>
        <v>3</v>
      </c>
      <c r="B21" s="53" t="str">
        <f>IF(銷售資料!D36=0," ",銷售資料!D36)</f>
        <v>Consumption Tax (10%)</v>
      </c>
      <c r="C21" s="53"/>
      <c r="D21" s="53"/>
      <c r="E21" s="53"/>
      <c r="F21" s="53"/>
      <c r="G21" s="53"/>
      <c r="H21" s="190">
        <f>IF(銷售資料!H36=0," ",銷售資料!H36)</f>
        <v>1</v>
      </c>
      <c r="I21" s="190"/>
      <c r="J21" s="191">
        <f>IF(銷售資料!J36=0," ",銷售資料!J36)</f>
        <v>359.46000000000004</v>
      </c>
      <c r="K21" s="192"/>
      <c r="L21" s="28"/>
      <c r="M21" s="193">
        <f>IF(銷售資料!M36=0," ",銷售資料!M36)</f>
        <v>359.46000000000004</v>
      </c>
      <c r="N21" s="193"/>
      <c r="O21" s="194"/>
    </row>
    <row r="22" spans="1:15" ht="16.5" customHeight="1">
      <c r="A22" s="22" t="str">
        <f>IF(銷售資料!A37=0," ",銷售資料!A37)</f>
        <v xml:space="preserve"> </v>
      </c>
      <c r="B22" s="53" t="str">
        <f>IF(銷售資料!D37=0," ",銷售資料!D37)</f>
        <v xml:space="preserve"> </v>
      </c>
      <c r="C22" s="53"/>
      <c r="D22" s="53"/>
      <c r="E22" s="53"/>
      <c r="F22" s="53"/>
      <c r="G22" s="53"/>
      <c r="H22" s="190" t="str">
        <f>IF(銷售資料!H37=0," ",銷售資料!H37)</f>
        <v xml:space="preserve"> </v>
      </c>
      <c r="I22" s="190"/>
      <c r="J22" s="191" t="str">
        <f>IF(銷售資料!J37=0," ",銷售資料!J37)</f>
        <v xml:space="preserve"> </v>
      </c>
      <c r="K22" s="192"/>
      <c r="L22" s="28"/>
      <c r="M22" s="193" t="str">
        <f>IF(銷售資料!M37=0," ",銷售資料!M37)</f>
        <v xml:space="preserve"> </v>
      </c>
      <c r="N22" s="193"/>
      <c r="O22" s="194"/>
    </row>
    <row r="23" spans="1:15" ht="16.5" customHeight="1">
      <c r="A23" s="22" t="str">
        <f>IF(銷售資料!A38=0," ",銷售資料!A38)</f>
        <v xml:space="preserve"> </v>
      </c>
      <c r="B23" s="53" t="str">
        <f>IF(銷售資料!D38=0," ",銷售資料!D38)</f>
        <v xml:space="preserve"> </v>
      </c>
      <c r="C23" s="53"/>
      <c r="D23" s="53"/>
      <c r="E23" s="53"/>
      <c r="F23" s="53"/>
      <c r="G23" s="53"/>
      <c r="H23" s="190" t="str">
        <f>IF(銷售資料!H38=0," ",銷售資料!H38)</f>
        <v xml:space="preserve"> </v>
      </c>
      <c r="I23" s="190"/>
      <c r="J23" s="191" t="str">
        <f>IF(銷售資料!J38=0," ",銷售資料!J38)</f>
        <v xml:space="preserve"> </v>
      </c>
      <c r="K23" s="192"/>
      <c r="L23" s="28"/>
      <c r="M23" s="193" t="str">
        <f>IF(銷售資料!M38=0," ",銷售資料!M38)</f>
        <v xml:space="preserve"> </v>
      </c>
      <c r="N23" s="193"/>
      <c r="O23" s="194"/>
    </row>
    <row r="24" spans="1:15" ht="16.5" customHeight="1">
      <c r="A24" s="22"/>
      <c r="B24" s="196" t="s">
        <v>78</v>
      </c>
      <c r="C24" s="196"/>
      <c r="D24" s="196"/>
      <c r="E24" s="196"/>
      <c r="F24" s="196"/>
      <c r="G24" s="196"/>
      <c r="H24" s="190"/>
      <c r="I24" s="190"/>
      <c r="J24" s="191"/>
      <c r="K24" s="192"/>
      <c r="L24" s="28" t="str">
        <f>J16</f>
        <v>USD</v>
      </c>
      <c r="M24" s="193">
        <f>IF(銷售資料!M39=0," ",銷售資料!M39)</f>
        <v>3954.06</v>
      </c>
      <c r="N24" s="193"/>
      <c r="O24" s="194"/>
    </row>
    <row r="25" spans="1:15" ht="30" customHeight="1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</row>
    <row r="26" spans="1:15" ht="16.5" customHeight="1">
      <c r="A26" s="18" t="str">
        <f>IF(銷售資料!B41=0," ",銷售資料!A41)</f>
        <v>Note:</v>
      </c>
      <c r="B26" s="18" t="str">
        <f>IF(銷售資料!B41=0," ",銷售資料!B41)</f>
        <v>* 2025/1/23  TTM: 156.50     JPY tax amount (10% Standard Tax rate):  JPY 57,656</v>
      </c>
      <c r="C26" s="18"/>
      <c r="D26" s="18"/>
      <c r="E26" s="18"/>
      <c r="F26" s="18"/>
      <c r="G26" s="18"/>
      <c r="H26" s="18"/>
      <c r="I26" s="18"/>
    </row>
    <row r="27" spans="1:15" ht="16.5" customHeight="1">
      <c r="A27" s="18"/>
      <c r="B27" s="18" t="str">
        <f>IF(銷售資料!B42=0," ",銷售資料!B42)</f>
        <v>* Please pay in US dollars. The above taxes are for accounting purposes.</v>
      </c>
      <c r="C27" s="18"/>
      <c r="D27" s="18"/>
      <c r="E27" s="18"/>
      <c r="F27" s="18"/>
      <c r="G27" s="18"/>
      <c r="H27" s="18"/>
      <c r="I27" s="18"/>
    </row>
    <row r="28" spans="1:15" ht="16.5" customHeight="1">
      <c r="A28" s="18"/>
      <c r="B28" s="18" t="str">
        <f>IF(銷售資料!B43=0," ",銷售資料!B43)</f>
        <v xml:space="preserve"> </v>
      </c>
      <c r="C28" s="18"/>
      <c r="D28" s="18"/>
      <c r="E28" s="18"/>
      <c r="F28" s="18"/>
      <c r="G28" s="18"/>
      <c r="H28" s="18"/>
      <c r="I28" s="18"/>
    </row>
    <row r="29" spans="1:15" ht="16.5" customHeight="1">
      <c r="A29" s="18"/>
      <c r="B29" s="18" t="str">
        <f>IF(銷售資料!B44=0," ",銷售資料!B44)</f>
        <v xml:space="preserve"> </v>
      </c>
      <c r="C29" s="18"/>
      <c r="D29" s="18"/>
      <c r="E29" s="18"/>
      <c r="F29" s="18"/>
      <c r="G29" s="18"/>
      <c r="H29" s="18"/>
      <c r="I29" s="18"/>
    </row>
    <row r="30" spans="1:15" ht="16.5" customHeight="1">
      <c r="A30" s="18"/>
      <c r="B30" s="18" t="str">
        <f>IF(銷售資料!B45=0," ",銷售資料!B45)</f>
        <v xml:space="preserve"> </v>
      </c>
      <c r="C30" s="18"/>
      <c r="D30" s="18"/>
      <c r="E30" s="18"/>
      <c r="F30" s="18"/>
      <c r="G30" s="18"/>
      <c r="H30" s="18"/>
      <c r="I30" s="18"/>
    </row>
    <row r="31" spans="1:15">
      <c r="A31" s="17" t="s">
        <v>83</v>
      </c>
      <c r="C31" s="29"/>
      <c r="D31" s="29"/>
      <c r="E31" s="29"/>
    </row>
    <row r="32" spans="1:15">
      <c r="B32" s="30" t="s">
        <v>84</v>
      </c>
      <c r="C32" s="27" t="s">
        <v>85</v>
      </c>
      <c r="D32" s="29"/>
      <c r="E32" s="29"/>
    </row>
    <row r="33" spans="2:9">
      <c r="B33" s="30"/>
      <c r="C33" s="27" t="s">
        <v>124</v>
      </c>
      <c r="D33" s="29"/>
      <c r="E33" s="29"/>
    </row>
    <row r="34" spans="2:9">
      <c r="B34" s="30" t="s">
        <v>86</v>
      </c>
      <c r="C34" s="27" t="s">
        <v>120</v>
      </c>
      <c r="D34" s="29"/>
      <c r="E34" s="29"/>
    </row>
    <row r="35" spans="2:9">
      <c r="B35" s="30" t="s">
        <v>87</v>
      </c>
      <c r="C35" s="27" t="s">
        <v>121</v>
      </c>
      <c r="D35" s="29"/>
      <c r="E35" s="29"/>
    </row>
    <row r="36" spans="2:9">
      <c r="B36" s="30" t="s">
        <v>88</v>
      </c>
      <c r="C36" s="39" t="s">
        <v>122</v>
      </c>
      <c r="D36" s="29"/>
      <c r="E36" s="29"/>
    </row>
    <row r="40" spans="2:9" ht="16.2" thickBot="1">
      <c r="D40" s="30" t="s">
        <v>33</v>
      </c>
      <c r="E40" s="31"/>
      <c r="F40" s="31"/>
      <c r="G40" s="31"/>
      <c r="H40" s="31"/>
      <c r="I40" s="31"/>
    </row>
  </sheetData>
  <sheetProtection selectLockedCells="1"/>
  <mergeCells count="49">
    <mergeCell ref="A25:O25"/>
    <mergeCell ref="B24:G24"/>
    <mergeCell ref="H24:I24"/>
    <mergeCell ref="J24:K24"/>
    <mergeCell ref="M24:O24"/>
    <mergeCell ref="B23:G23"/>
    <mergeCell ref="H23:I23"/>
    <mergeCell ref="J23:K23"/>
    <mergeCell ref="M23:O23"/>
    <mergeCell ref="B21:G21"/>
    <mergeCell ref="H21:I21"/>
    <mergeCell ref="J21:K21"/>
    <mergeCell ref="M21:O21"/>
    <mergeCell ref="B22:G22"/>
    <mergeCell ref="H22:I22"/>
    <mergeCell ref="J22:K22"/>
    <mergeCell ref="M22:O22"/>
    <mergeCell ref="B19:G19"/>
    <mergeCell ref="H19:I19"/>
    <mergeCell ref="J19:K19"/>
    <mergeCell ref="M19:O19"/>
    <mergeCell ref="B20:G20"/>
    <mergeCell ref="H20:I20"/>
    <mergeCell ref="J20:K20"/>
    <mergeCell ref="M20:O20"/>
    <mergeCell ref="B14:G14"/>
    <mergeCell ref="I14:N14"/>
    <mergeCell ref="J16:N16"/>
    <mergeCell ref="B18:G18"/>
    <mergeCell ref="H18:I18"/>
    <mergeCell ref="J18:K18"/>
    <mergeCell ref="L18:O18"/>
    <mergeCell ref="B9:G9"/>
    <mergeCell ref="I9:N9"/>
    <mergeCell ref="B10:G10"/>
    <mergeCell ref="I10:N10"/>
    <mergeCell ref="B13:G13"/>
    <mergeCell ref="I13:N13"/>
    <mergeCell ref="B11:G11"/>
    <mergeCell ref="I11:N11"/>
    <mergeCell ref="B12:G12"/>
    <mergeCell ref="I12:N12"/>
    <mergeCell ref="B8:G8"/>
    <mergeCell ref="I8:N8"/>
    <mergeCell ref="A2:O2"/>
    <mergeCell ref="L4:O4"/>
    <mergeCell ref="L5:O5"/>
    <mergeCell ref="L6:O6"/>
    <mergeCell ref="L3:O3"/>
  </mergeCells>
  <phoneticPr fontId="1" type="noConversion"/>
  <pageMargins left="0.59055118110236227" right="0.59055118110236227" top="0.59055118110236227" bottom="0.98425196850393704" header="0.51181102362204722" footer="0.51181102362204722"/>
  <pageSetup paperSize="9" orientation="portrait" horizontalDpi="1200" verticalDpi="1200" r:id="rId1"/>
  <headerFooter alignWithMargins="0">
    <oddFooter>&amp;CA＆W Co., Ltd.       6F, Okonogi Building, 3-28-6, Higashiueno,Taito-ku, Tokyo 110-0015, Japan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銷售資料</vt:lpstr>
      <vt:lpstr>銷售申請單</vt:lpstr>
      <vt:lpstr>請購單I</vt:lpstr>
      <vt:lpstr>Proforma Invoice</vt:lpstr>
      <vt:lpstr>Invoice</vt:lpstr>
      <vt:lpstr>Invoice!Print_Area</vt:lpstr>
      <vt:lpstr>'Proforma Invoice'!Print_Area</vt:lpstr>
    </vt:vector>
  </TitlesOfParts>
  <Company>anwsoft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Lai</dc:creator>
  <cp:lastModifiedBy>Lexi Ho</cp:lastModifiedBy>
  <cp:lastPrinted>2026-04-23T08:17:56Z</cp:lastPrinted>
  <dcterms:created xsi:type="dcterms:W3CDTF">2005-07-11T08:53:29Z</dcterms:created>
  <dcterms:modified xsi:type="dcterms:W3CDTF">2026-04-23T08:17:58Z</dcterms:modified>
</cp:coreProperties>
</file>