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urecia.sharepoint.com/sites/A-A-FCE-J-TEAM-IPML-T/Shared Documents/General/2_Routine_document/Royalty Report/202603/4月20日報告/A&amp;W/"/>
    </mc:Choice>
  </mc:AlternateContent>
  <xr:revisionPtr revIDLastSave="48" documentId="13_ncr:1_{235CFC6A-6188-4624-9B27-B965AF68495D}" xr6:coauthVersionLast="47" xr6:coauthVersionMax="47" xr10:uidLastSave="{31EA8770-28DF-478F-AB10-B3710F5FF7EE}"/>
  <bookViews>
    <workbookView xWindow="29916" yWindow="1116" windowWidth="12120" windowHeight="11304" xr2:uid="{00000000-000D-0000-FFFF-FFFF00000000}"/>
  </bookViews>
  <sheets>
    <sheet name="NISSAN" sheetId="31" r:id="rId1"/>
    <sheet name="MMC" sheetId="30" r:id="rId2"/>
  </sheets>
  <definedNames>
    <definedName name="_xlnm.Print_Area" localSheetId="1">MMC!$B$1:$G$31</definedName>
    <definedName name="_xlnm.Print_Area" localSheetId="0">NISSAN!$B$1:$G$31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0" l="1"/>
  <c r="C35" i="31"/>
  <c r="B7" i="31" l="1"/>
  <c r="B7" i="30" s="1"/>
  <c r="E29" i="30"/>
  <c r="E13" i="31" l="1"/>
  <c r="E12" i="31"/>
  <c r="E12" i="30"/>
  <c r="E18" i="30" s="1"/>
  <c r="E13" i="30"/>
  <c r="E14" i="30"/>
  <c r="E15" i="30"/>
  <c r="E16" i="30"/>
  <c r="E18" i="31" l="1"/>
  <c r="E20" i="31" s="1"/>
  <c r="E22" i="31" s="1"/>
  <c r="E20" i="30"/>
  <c r="E22" i="30" s="1"/>
  <c r="E21" i="31" l="1"/>
  <c r="E21" i="30"/>
</calcChain>
</file>

<file path=xl/sharedStrings.xml><?xml version="1.0" encoding="utf-8"?>
<sst xmlns="http://schemas.openxmlformats.org/spreadsheetml/2006/main" count="72" uniqueCount="39">
  <si>
    <t xml:space="preserve">Submitted by:  </t>
  </si>
  <si>
    <t>Reviewed/Completed by:</t>
    <phoneticPr fontId="6"/>
  </si>
  <si>
    <t>No. of Units</t>
    <phoneticPr fontId="6"/>
  </si>
  <si>
    <t>Purchase Order</t>
    <phoneticPr fontId="6"/>
  </si>
  <si>
    <t>Product</t>
    <phoneticPr fontId="6"/>
  </si>
  <si>
    <t>(1)</t>
    <phoneticPr fontId="6"/>
  </si>
  <si>
    <t>Amount</t>
  </si>
  <si>
    <t>Unit Price</t>
  </si>
  <si>
    <t>Total Amount</t>
  </si>
  <si>
    <t>(3)</t>
    <phoneticPr fontId="6"/>
  </si>
  <si>
    <t>A&amp;W PhoneLink Prepayment Balance *</t>
    <phoneticPr fontId="6"/>
  </si>
  <si>
    <t>(4)</t>
    <phoneticPr fontId="6"/>
  </si>
  <si>
    <t>Appropriation from A&amp;W PhoneLink Prepayment</t>
    <phoneticPr fontId="6"/>
  </si>
  <si>
    <t>(5)</t>
    <phoneticPr fontId="6"/>
  </si>
  <si>
    <t>Total Amount Due on this date *</t>
  </si>
  <si>
    <t>(6)</t>
    <phoneticPr fontId="6"/>
  </si>
  <si>
    <t>A&amp;W PhoneLink Prepayment Balance at the End of the date *</t>
    <phoneticPr fontId="6"/>
  </si>
  <si>
    <t>(7)</t>
    <phoneticPr fontId="6"/>
  </si>
  <si>
    <t> *subject to Verification by A&amp;W</t>
    <phoneticPr fontId="6"/>
  </si>
  <si>
    <t>Date</t>
    <phoneticPr fontId="12" type="noConversion"/>
  </si>
  <si>
    <t>Faurecia Clarion Electronics Co., Ltd.</t>
    <phoneticPr fontId="6"/>
  </si>
  <si>
    <t>Name of person</t>
    <phoneticPr fontId="12" type="noConversion"/>
  </si>
  <si>
    <t>A&amp;W Phonelink Below 500Ku</t>
    <phoneticPr fontId="6"/>
  </si>
  <si>
    <t>A&amp;W Phonelink  500K-1KKu</t>
    <phoneticPr fontId="6"/>
  </si>
  <si>
    <t>A&amp;W Phonelink  Above 1KKu</t>
    <phoneticPr fontId="6"/>
  </si>
  <si>
    <t>A&amp;W’s Phonelink for RSE Below or equals 10Ku</t>
    <phoneticPr fontId="6"/>
  </si>
  <si>
    <t>A&amp;W’s Phonelink for RSE Above 10Ku</t>
    <phoneticPr fontId="6"/>
  </si>
  <si>
    <t>(2)</t>
    <phoneticPr fontId="6"/>
  </si>
  <si>
    <t>(1)+(2)+(3)+(4)+(5)</t>
    <phoneticPr fontId="6"/>
  </si>
  <si>
    <t>(8)</t>
    <phoneticPr fontId="6"/>
  </si>
  <si>
    <t>lesser of (6) and (7)</t>
    <phoneticPr fontId="6"/>
  </si>
  <si>
    <t>(9)</t>
    <phoneticPr fontId="6"/>
  </si>
  <si>
    <t>(10)</t>
    <phoneticPr fontId="6"/>
  </si>
  <si>
    <t>(7)-(8)</t>
    <phoneticPr fontId="6"/>
  </si>
  <si>
    <t>(6)-(8)</t>
    <phoneticPr fontId="6"/>
  </si>
  <si>
    <t>Iwao KURITA</t>
    <phoneticPr fontId="6"/>
  </si>
  <si>
    <t>A&amp;W Phonelink Below 10Ku</t>
    <phoneticPr fontId="6"/>
  </si>
  <si>
    <t>(1)+(2)</t>
    <phoneticPr fontId="6"/>
  </si>
  <si>
    <t>ACCUMULATION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</si>
</sst>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26" formatCode="\$#,##0.00_);[Red]\(\$#,##0.00\)"/>
    <numFmt numFmtId="176" formatCode="\$#,##0.00;\-\$#,##0.00"/>
    <numFmt numFmtId="177" formatCode="#,##0_ "/>
    <numFmt numFmtId="178" formatCode="\$#,##0.0;\-\$#,##0.0"/>
    <numFmt numFmtId="179" formatCode="[$-409]mmmm\ d\,\ yyyy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name val="Tahoma"/>
      <family val="2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Arial"/>
      <family val="2"/>
    </font>
    <font>
      <sz val="8"/>
      <name val="Arial"/>
      <family val="2"/>
    </font>
    <font>
      <sz val="18"/>
      <name val="Tahoma"/>
      <family val="2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0" fillId="0" borderId="0" xfId="2" applyFont="1">
      <alignment vertical="center"/>
    </xf>
    <xf numFmtId="0" fontId="9" fillId="0" borderId="0" xfId="0" applyFont="1" applyAlignment="1">
      <alignment horizontal="left" vertical="center"/>
    </xf>
    <xf numFmtId="38" fontId="9" fillId="0" borderId="0" xfId="2" applyFont="1">
      <alignment vertical="center"/>
    </xf>
    <xf numFmtId="38" fontId="10" fillId="0" borderId="0" xfId="2" applyFont="1">
      <alignment vertical="center"/>
    </xf>
    <xf numFmtId="38" fontId="9" fillId="0" borderId="0" xfId="0" applyNumberFormat="1" applyFont="1">
      <alignment vertical="center"/>
    </xf>
    <xf numFmtId="0" fontId="9" fillId="0" borderId="0" xfId="0" applyFont="1">
      <alignment vertical="center"/>
    </xf>
    <xf numFmtId="178" fontId="9" fillId="0" borderId="0" xfId="0" applyNumberFormat="1" applyFont="1">
      <alignment vertical="center"/>
    </xf>
    <xf numFmtId="0" fontId="11" fillId="0" borderId="5" xfId="0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26" fontId="4" fillId="0" borderId="4" xfId="0" applyNumberFormat="1" applyFont="1" applyBorder="1" applyAlignment="1">
      <alignment horizontal="center" vertical="top" wrapText="1"/>
    </xf>
    <xf numFmtId="176" fontId="4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4" fillId="0" borderId="0" xfId="1" applyFont="1" applyAlignment="1" applyProtection="1">
      <alignment horizontal="left" vertical="center"/>
    </xf>
    <xf numFmtId="38" fontId="0" fillId="0" borderId="0" xfId="0" applyNumberFormat="1">
      <alignment vertical="center"/>
    </xf>
    <xf numFmtId="177" fontId="4" fillId="0" borderId="4" xfId="0" applyNumberFormat="1" applyFont="1" applyBorder="1" applyAlignment="1">
      <alignment horizontal="center" vertical="top" wrapText="1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4" fontId="11" fillId="0" borderId="5" xfId="0" applyNumberFormat="1" applyFont="1" applyBorder="1" applyAlignment="1"/>
    <xf numFmtId="0" fontId="4" fillId="0" borderId="0" xfId="0" applyFont="1" applyAlignment="1">
      <alignment horizontal="center" vertical="top" wrapText="1"/>
    </xf>
    <xf numFmtId="26" fontId="4" fillId="0" borderId="0" xfId="0" applyNumberFormat="1" applyFont="1" applyAlignment="1">
      <alignment horizontal="center" vertical="top" wrapText="1"/>
    </xf>
    <xf numFmtId="177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6" fontId="4" fillId="0" borderId="2" xfId="0" applyNumberFormat="1" applyFont="1" applyBorder="1" applyAlignment="1">
      <alignment horizontal="center" vertical="top" wrapText="1"/>
    </xf>
    <xf numFmtId="177" fontId="4" fillId="0" borderId="2" xfId="0" applyNumberFormat="1" applyFont="1" applyBorder="1" applyAlignment="1">
      <alignment horizontal="center" vertical="top" wrapText="1"/>
    </xf>
    <xf numFmtId="176" fontId="4" fillId="0" borderId="2" xfId="0" applyNumberFormat="1" applyFont="1" applyBorder="1" applyAlignment="1">
      <alignment horizontal="center" vertical="top" wrapText="1"/>
    </xf>
    <xf numFmtId="177" fontId="11" fillId="0" borderId="0" xfId="0" applyNumberFormat="1" applyFont="1">
      <alignment vertical="center"/>
    </xf>
    <xf numFmtId="179" fontId="0" fillId="0" borderId="0" xfId="0" applyNumberForma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5682-5F84-4F7E-B26C-D1E24AE7ABF9}">
  <sheetPr>
    <pageSetUpPr fitToPage="1"/>
  </sheetPr>
  <dimension ref="A1:I103"/>
  <sheetViews>
    <sheetView tabSelected="1" zoomScale="70" zoomScaleNormal="70" zoomScaleSheetLayoutView="100" workbookViewId="0">
      <selection activeCell="E30" sqref="E30"/>
    </sheetView>
  </sheetViews>
  <sheetFormatPr defaultColWidth="8.88671875" defaultRowHeight="13.2" x14ac:dyDescent="0.2"/>
  <cols>
    <col min="1" max="1" width="7.77734375" customWidth="1"/>
    <col min="2" max="2" width="21.6640625" style="28" customWidth="1"/>
    <col min="3" max="3" width="25" customWidth="1"/>
    <col min="4" max="5" width="12.21875" customWidth="1"/>
    <col min="6" max="6" width="3.77734375" style="25" customWidth="1"/>
    <col min="7" max="7" width="16.44140625" customWidth="1"/>
  </cols>
  <sheetData>
    <row r="1" spans="2:7" ht="13.8" x14ac:dyDescent="0.2">
      <c r="B1" s="3"/>
    </row>
    <row r="3" spans="2:7" x14ac:dyDescent="0.2">
      <c r="B3" s="4"/>
    </row>
    <row r="4" spans="2:7" ht="13.8" x14ac:dyDescent="0.2">
      <c r="B4" s="3" t="s">
        <v>3</v>
      </c>
    </row>
    <row r="5" spans="2:7" ht="13.8" x14ac:dyDescent="0.2">
      <c r="B5" s="5"/>
    </row>
    <row r="6" spans="2:7" ht="13.8" x14ac:dyDescent="0.2">
      <c r="B6" s="5"/>
    </row>
    <row r="7" spans="2:7" ht="22.2" x14ac:dyDescent="0.2">
      <c r="B7" s="5" t="str">
        <f>"Date : "&amp;TEXT(E29,"[$-en-US]mmmm d, yyyy;@")</f>
        <v>Date : April 20, 2026</v>
      </c>
      <c r="C7" s="26"/>
      <c r="G7" s="46"/>
    </row>
    <row r="8" spans="2:7" ht="13.8" x14ac:dyDescent="0.2">
      <c r="B8" s="5" t="s">
        <v>0</v>
      </c>
      <c r="C8" s="2" t="s">
        <v>20</v>
      </c>
      <c r="D8" s="2"/>
    </row>
    <row r="9" spans="2:7" ht="13.8" x14ac:dyDescent="0.2">
      <c r="B9" s="5" t="s">
        <v>1</v>
      </c>
      <c r="C9" s="6" t="s">
        <v>35</v>
      </c>
      <c r="D9" s="27"/>
    </row>
    <row r="10" spans="2:7" ht="14.4" thickBot="1" x14ac:dyDescent="0.25">
      <c r="B10" s="5"/>
    </row>
    <row r="11" spans="2:7" ht="24" customHeight="1" thickBot="1" x14ac:dyDescent="0.25">
      <c r="B11" s="39" t="s">
        <v>4</v>
      </c>
      <c r="C11" s="40" t="s">
        <v>7</v>
      </c>
      <c r="D11" s="40" t="s">
        <v>2</v>
      </c>
      <c r="E11" s="40" t="s">
        <v>6</v>
      </c>
      <c r="F11" s="17"/>
      <c r="G11" s="1"/>
    </row>
    <row r="12" spans="2:7" ht="28.2" thickBot="1" x14ac:dyDescent="0.25">
      <c r="B12" s="41" t="s">
        <v>36</v>
      </c>
      <c r="C12" s="42">
        <v>0.5</v>
      </c>
      <c r="D12" s="43">
        <v>0</v>
      </c>
      <c r="E12" s="44">
        <f>C12*D12</f>
        <v>0</v>
      </c>
      <c r="F12" s="18" t="s">
        <v>5</v>
      </c>
      <c r="G12" s="1"/>
    </row>
    <row r="13" spans="2:7" ht="28.2" thickBot="1" x14ac:dyDescent="0.25">
      <c r="B13" s="41" t="s">
        <v>26</v>
      </c>
      <c r="C13" s="42">
        <v>0.45</v>
      </c>
      <c r="D13" s="43">
        <v>7988</v>
      </c>
      <c r="E13" s="44">
        <f t="shared" ref="E13" si="0">C13*D13</f>
        <v>3594.6</v>
      </c>
      <c r="F13" s="18" t="s">
        <v>27</v>
      </c>
      <c r="G13" s="1"/>
    </row>
    <row r="14" spans="2:7" ht="13.8" x14ac:dyDescent="0.2">
      <c r="B14" s="35"/>
      <c r="C14" s="36"/>
      <c r="D14" s="37"/>
      <c r="E14" s="38"/>
      <c r="F14" s="18"/>
      <c r="G14" s="1"/>
    </row>
    <row r="15" spans="2:7" ht="13.8" x14ac:dyDescent="0.2">
      <c r="B15" s="35"/>
      <c r="C15" s="36"/>
      <c r="D15" s="37"/>
      <c r="E15" s="38"/>
      <c r="F15" s="18"/>
      <c r="G15" s="1"/>
    </row>
    <row r="16" spans="2:7" ht="13.8" x14ac:dyDescent="0.2">
      <c r="B16" s="35"/>
      <c r="C16" s="36"/>
      <c r="D16" s="37"/>
      <c r="E16" s="38"/>
      <c r="F16" s="18"/>
      <c r="G16" s="1"/>
    </row>
    <row r="17" spans="2:9" ht="13.8" x14ac:dyDescent="0.2">
      <c r="B17" s="5"/>
      <c r="F17" s="17"/>
      <c r="G17" s="1"/>
    </row>
    <row r="18" spans="2:9" ht="13.8" x14ac:dyDescent="0.2">
      <c r="B18" s="5" t="s">
        <v>8</v>
      </c>
      <c r="E18" s="32">
        <f>SUM(E12:E16)</f>
        <v>3594.6</v>
      </c>
      <c r="F18" s="18" t="s">
        <v>15</v>
      </c>
      <c r="G18" s="1" t="s">
        <v>37</v>
      </c>
      <c r="I18" s="1"/>
    </row>
    <row r="19" spans="2:9" ht="13.8" x14ac:dyDescent="0.2">
      <c r="B19" s="5" t="s">
        <v>10</v>
      </c>
      <c r="E19" s="32">
        <v>0</v>
      </c>
      <c r="F19" s="18" t="s">
        <v>17</v>
      </c>
      <c r="G19" s="1"/>
    </row>
    <row r="20" spans="2:9" ht="13.8" x14ac:dyDescent="0.2">
      <c r="B20" s="5" t="s">
        <v>12</v>
      </c>
      <c r="E20" s="32">
        <f>IF(E18&lt;E19, E18,E19)</f>
        <v>0</v>
      </c>
      <c r="F20" s="18" t="s">
        <v>29</v>
      </c>
      <c r="G20" s="1" t="s">
        <v>30</v>
      </c>
    </row>
    <row r="21" spans="2:9" ht="13.8" x14ac:dyDescent="0.2">
      <c r="B21" s="5" t="s">
        <v>14</v>
      </c>
      <c r="E21" s="33">
        <f>E18-E20</f>
        <v>3594.6</v>
      </c>
      <c r="F21" s="18" t="s">
        <v>31</v>
      </c>
      <c r="G21" s="1" t="s">
        <v>34</v>
      </c>
      <c r="I21" s="1"/>
    </row>
    <row r="22" spans="2:9" ht="13.8" x14ac:dyDescent="0.2">
      <c r="B22" s="5" t="s">
        <v>16</v>
      </c>
      <c r="E22" s="32">
        <f>E19-E20</f>
        <v>0</v>
      </c>
      <c r="F22" s="18" t="s">
        <v>32</v>
      </c>
      <c r="G22" s="1" t="s">
        <v>33</v>
      </c>
    </row>
    <row r="23" spans="2:9" ht="13.8" x14ac:dyDescent="0.2">
      <c r="B23" s="5"/>
    </row>
    <row r="24" spans="2:9" ht="13.8" x14ac:dyDescent="0.2">
      <c r="B24" s="5" t="s">
        <v>18</v>
      </c>
    </row>
    <row r="29" spans="2:9" ht="14.4" thickBot="1" x14ac:dyDescent="0.3">
      <c r="B29" s="14" t="s">
        <v>35</v>
      </c>
      <c r="C29" s="14"/>
      <c r="E29" s="34">
        <v>46132</v>
      </c>
      <c r="F29" s="19"/>
    </row>
    <row r="30" spans="2:9" ht="13.8" x14ac:dyDescent="0.25">
      <c r="B30" s="15" t="s">
        <v>21</v>
      </c>
      <c r="E30" s="15" t="s">
        <v>19</v>
      </c>
      <c r="F30" s="19"/>
    </row>
    <row r="31" spans="2:9" ht="13.8" x14ac:dyDescent="0.2">
      <c r="B31" s="16" t="s">
        <v>20</v>
      </c>
    </row>
    <row r="33" spans="2:3" ht="13.8" x14ac:dyDescent="0.2">
      <c r="B33" s="16">
        <v>1000000474</v>
      </c>
    </row>
    <row r="35" spans="2:3" ht="13.8" x14ac:dyDescent="0.2">
      <c r="B35" s="16" t="s">
        <v>38</v>
      </c>
      <c r="C35" s="45">
        <f>15+5117+7646+8669+7558+8195+7238+D13</f>
        <v>52426</v>
      </c>
    </row>
    <row r="38" spans="2:3" ht="11.25" customHeight="1" x14ac:dyDescent="0.2"/>
    <row r="54" spans="1:4" x14ac:dyDescent="0.2">
      <c r="B54" s="29"/>
    </row>
    <row r="58" spans="1:4" x14ac:dyDescent="0.2">
      <c r="B58" s="8"/>
    </row>
    <row r="59" spans="1:4" x14ac:dyDescent="0.2">
      <c r="A59" s="28"/>
      <c r="D59" s="7"/>
    </row>
    <row r="60" spans="1:4" x14ac:dyDescent="0.2">
      <c r="A60" s="28"/>
      <c r="D60" s="7"/>
    </row>
    <row r="61" spans="1:4" x14ac:dyDescent="0.2">
      <c r="A61" s="28"/>
      <c r="D61" s="7"/>
    </row>
    <row r="62" spans="1:4" x14ac:dyDescent="0.2">
      <c r="A62" s="28"/>
      <c r="D62" s="7"/>
    </row>
    <row r="63" spans="1:4" x14ac:dyDescent="0.2">
      <c r="A63" s="28"/>
      <c r="D63" s="7"/>
    </row>
    <row r="64" spans="1:4" x14ac:dyDescent="0.2">
      <c r="A64" s="28"/>
      <c r="D64" s="7"/>
    </row>
    <row r="65" spans="1:7" x14ac:dyDescent="0.2">
      <c r="A65" s="28"/>
      <c r="D65" s="7"/>
    </row>
    <row r="66" spans="1:7" x14ac:dyDescent="0.2">
      <c r="A66" s="28"/>
      <c r="D66" s="7"/>
    </row>
    <row r="67" spans="1:7" x14ac:dyDescent="0.2">
      <c r="A67" s="28"/>
      <c r="D67" s="7"/>
    </row>
    <row r="68" spans="1:7" x14ac:dyDescent="0.2">
      <c r="A68" s="28"/>
      <c r="D68" s="7"/>
    </row>
    <row r="69" spans="1:7" x14ac:dyDescent="0.2">
      <c r="A69" s="28"/>
      <c r="D69" s="7"/>
    </row>
    <row r="70" spans="1:7" x14ac:dyDescent="0.2">
      <c r="A70" s="28"/>
      <c r="D70" s="7"/>
    </row>
    <row r="71" spans="1:7" x14ac:dyDescent="0.2">
      <c r="A71" s="28"/>
      <c r="D71" s="7"/>
    </row>
    <row r="72" spans="1:7" x14ac:dyDescent="0.2">
      <c r="A72" s="28"/>
      <c r="D72" s="7"/>
    </row>
    <row r="73" spans="1:7" x14ac:dyDescent="0.2">
      <c r="A73" s="28"/>
      <c r="D73" s="7"/>
    </row>
    <row r="74" spans="1:7" x14ac:dyDescent="0.2">
      <c r="A74" s="28"/>
      <c r="D74" s="7"/>
    </row>
    <row r="75" spans="1:7" x14ac:dyDescent="0.2">
      <c r="A75" s="28"/>
      <c r="D75" s="7"/>
    </row>
    <row r="76" spans="1:7" x14ac:dyDescent="0.2">
      <c r="A76" s="28"/>
      <c r="D76" s="7"/>
    </row>
    <row r="77" spans="1:7" x14ac:dyDescent="0.2">
      <c r="A77" s="28"/>
      <c r="D77" s="7"/>
    </row>
    <row r="78" spans="1:7" x14ac:dyDescent="0.2">
      <c r="A78" s="28"/>
      <c r="D78" s="7"/>
    </row>
    <row r="79" spans="1:7" x14ac:dyDescent="0.2">
      <c r="D79" s="9"/>
      <c r="E79" s="13"/>
    </row>
    <row r="80" spans="1:7" x14ac:dyDescent="0.2">
      <c r="B80" s="8"/>
      <c r="D80" s="7"/>
      <c r="G80" s="12"/>
    </row>
    <row r="81" spans="2:5" x14ac:dyDescent="0.2">
      <c r="D81" s="7"/>
    </row>
    <row r="82" spans="2:5" x14ac:dyDescent="0.2">
      <c r="D82" s="7"/>
    </row>
    <row r="83" spans="2:5" x14ac:dyDescent="0.2">
      <c r="D83" s="9"/>
      <c r="E83" s="13"/>
    </row>
    <row r="84" spans="2:5" x14ac:dyDescent="0.2">
      <c r="B84" s="8"/>
      <c r="D84" s="7"/>
    </row>
    <row r="85" spans="2:5" x14ac:dyDescent="0.2">
      <c r="D85" s="7"/>
    </row>
    <row r="86" spans="2:5" x14ac:dyDescent="0.2">
      <c r="D86" s="7"/>
    </row>
    <row r="87" spans="2:5" x14ac:dyDescent="0.2">
      <c r="D87" s="7"/>
    </row>
    <row r="88" spans="2:5" x14ac:dyDescent="0.2">
      <c r="D88" s="7"/>
    </row>
    <row r="89" spans="2:5" x14ac:dyDescent="0.2">
      <c r="D89" s="7"/>
    </row>
    <row r="90" spans="2:5" x14ac:dyDescent="0.2">
      <c r="D90" s="7"/>
    </row>
    <row r="91" spans="2:5" x14ac:dyDescent="0.2">
      <c r="D91" s="7"/>
    </row>
    <row r="92" spans="2:5" x14ac:dyDescent="0.2">
      <c r="D92" s="11"/>
      <c r="E92" s="13"/>
    </row>
    <row r="93" spans="2:5" x14ac:dyDescent="0.2">
      <c r="D93" s="10"/>
    </row>
    <row r="94" spans="2:5" x14ac:dyDescent="0.2">
      <c r="D94" s="10"/>
      <c r="E94" s="13"/>
    </row>
    <row r="95" spans="2:5" x14ac:dyDescent="0.2">
      <c r="D95" s="7"/>
    </row>
    <row r="96" spans="2:5" x14ac:dyDescent="0.2">
      <c r="D96" s="7"/>
    </row>
    <row r="103" spans="2:4" x14ac:dyDescent="0.2">
      <c r="B103"/>
      <c r="D103" s="30"/>
    </row>
  </sheetData>
  <phoneticPr fontId="6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>&amp;R&amp;"Calibri"&amp;8&amp;K808080 INTERNAL &amp; PARTNERS&amp;1#_x000D_</oddHeader>
    <oddFooter>&amp;R_x000D_&amp;1#&amp;"Calibri"&amp;2&amp;KFFFFFF 5acXjzUk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opLeftCell="A9" zoomScale="70" zoomScaleNormal="70" zoomScaleSheetLayoutView="100" workbookViewId="0">
      <selection activeCell="D13" sqref="D13"/>
    </sheetView>
  </sheetViews>
  <sheetFormatPr defaultColWidth="8.88671875" defaultRowHeight="13.2" x14ac:dyDescent="0.2"/>
  <cols>
    <col min="1" max="1" width="7.77734375" customWidth="1"/>
    <col min="2" max="2" width="21.6640625" style="28" customWidth="1"/>
    <col min="3" max="3" width="25" customWidth="1"/>
    <col min="4" max="5" width="12.21875" customWidth="1"/>
    <col min="6" max="6" width="3.77734375" style="25" customWidth="1"/>
    <col min="7" max="7" width="16.44140625" customWidth="1"/>
  </cols>
  <sheetData>
    <row r="1" spans="2:7" ht="13.8" x14ac:dyDescent="0.2">
      <c r="B1" s="3"/>
    </row>
    <row r="3" spans="2:7" x14ac:dyDescent="0.2">
      <c r="B3" s="4"/>
    </row>
    <row r="4" spans="2:7" ht="13.8" x14ac:dyDescent="0.2">
      <c r="B4" s="3" t="s">
        <v>3</v>
      </c>
    </row>
    <row r="5" spans="2:7" ht="13.8" x14ac:dyDescent="0.2">
      <c r="B5" s="5"/>
    </row>
    <row r="6" spans="2:7" ht="13.8" x14ac:dyDescent="0.2">
      <c r="B6" s="5"/>
    </row>
    <row r="7" spans="2:7" ht="22.2" x14ac:dyDescent="0.2">
      <c r="B7" s="5" t="str">
        <f>NISSAN!B7</f>
        <v>Date : April 20, 2026</v>
      </c>
      <c r="C7" s="26"/>
    </row>
    <row r="8" spans="2:7" ht="13.8" x14ac:dyDescent="0.2">
      <c r="B8" s="5" t="s">
        <v>0</v>
      </c>
      <c r="C8" s="2" t="s">
        <v>20</v>
      </c>
      <c r="D8" s="2"/>
    </row>
    <row r="9" spans="2:7" ht="13.8" x14ac:dyDescent="0.2">
      <c r="B9" s="5" t="s">
        <v>1</v>
      </c>
      <c r="C9" s="6" t="s">
        <v>35</v>
      </c>
      <c r="D9" s="27"/>
    </row>
    <row r="10" spans="2:7" ht="14.4" thickBot="1" x14ac:dyDescent="0.25">
      <c r="B10" s="5"/>
    </row>
    <row r="11" spans="2:7" ht="24" customHeight="1" thickBot="1" x14ac:dyDescent="0.25">
      <c r="B11" s="21" t="s">
        <v>4</v>
      </c>
      <c r="C11" s="20" t="s">
        <v>7</v>
      </c>
      <c r="D11" s="20" t="s">
        <v>2</v>
      </c>
      <c r="E11" s="20" t="s">
        <v>6</v>
      </c>
      <c r="F11" s="17"/>
      <c r="G11" s="1"/>
    </row>
    <row r="12" spans="2:7" ht="28.2" thickBot="1" x14ac:dyDescent="0.25">
      <c r="B12" s="22" t="s">
        <v>22</v>
      </c>
      <c r="C12" s="23">
        <v>0.62</v>
      </c>
      <c r="D12" s="31">
        <v>29925</v>
      </c>
      <c r="E12" s="24">
        <f>C12*D12</f>
        <v>18553.5</v>
      </c>
      <c r="F12" s="18" t="s">
        <v>5</v>
      </c>
      <c r="G12" s="1"/>
    </row>
    <row r="13" spans="2:7" ht="28.2" thickBot="1" x14ac:dyDescent="0.25">
      <c r="B13" s="22" t="s">
        <v>23</v>
      </c>
      <c r="C13" s="23">
        <v>0.57999999999999996</v>
      </c>
      <c r="D13" s="31">
        <v>0</v>
      </c>
      <c r="E13" s="24">
        <f>C13*D13</f>
        <v>0</v>
      </c>
      <c r="F13" s="18" t="s">
        <v>27</v>
      </c>
      <c r="G13" s="1"/>
    </row>
    <row r="14" spans="2:7" ht="28.2" thickBot="1" x14ac:dyDescent="0.25">
      <c r="B14" s="22" t="s">
        <v>24</v>
      </c>
      <c r="C14" s="23">
        <v>0.55000000000000004</v>
      </c>
      <c r="D14" s="31">
        <v>0</v>
      </c>
      <c r="E14" s="24">
        <f>C14*D14</f>
        <v>0</v>
      </c>
      <c r="F14" s="18" t="s">
        <v>9</v>
      </c>
      <c r="G14" s="1"/>
    </row>
    <row r="15" spans="2:7" ht="42" thickBot="1" x14ac:dyDescent="0.25">
      <c r="B15" s="22" t="s">
        <v>25</v>
      </c>
      <c r="C15" s="23">
        <v>0.5</v>
      </c>
      <c r="D15" s="31">
        <v>0</v>
      </c>
      <c r="E15" s="24">
        <f t="shared" ref="E15" si="0">C15*D15</f>
        <v>0</v>
      </c>
      <c r="F15" s="18" t="s">
        <v>11</v>
      </c>
      <c r="G15" s="1"/>
    </row>
    <row r="16" spans="2:7" ht="28.2" thickBot="1" x14ac:dyDescent="0.25">
      <c r="B16" s="22" t="s">
        <v>26</v>
      </c>
      <c r="C16" s="23">
        <v>0.45</v>
      </c>
      <c r="D16" s="31">
        <v>0</v>
      </c>
      <c r="E16" s="24">
        <f t="shared" ref="E16" si="1">C16*D16</f>
        <v>0</v>
      </c>
      <c r="F16" s="18" t="s">
        <v>13</v>
      </c>
      <c r="G16" s="1"/>
    </row>
    <row r="17" spans="2:9" ht="13.8" x14ac:dyDescent="0.2">
      <c r="B17" s="5"/>
      <c r="F17" s="17"/>
      <c r="G17" s="1"/>
    </row>
    <row r="18" spans="2:9" ht="13.8" x14ac:dyDescent="0.2">
      <c r="B18" s="5" t="s">
        <v>8</v>
      </c>
      <c r="E18" s="32">
        <f>SUM(E12:E16)</f>
        <v>18553.5</v>
      </c>
      <c r="F18" s="18" t="s">
        <v>15</v>
      </c>
      <c r="G18" s="1" t="s">
        <v>28</v>
      </c>
      <c r="I18" s="1"/>
    </row>
    <row r="19" spans="2:9" ht="13.8" x14ac:dyDescent="0.2">
      <c r="B19" s="5" t="s">
        <v>10</v>
      </c>
      <c r="E19" s="32">
        <v>0</v>
      </c>
      <c r="F19" s="18" t="s">
        <v>17</v>
      </c>
      <c r="G19" s="1"/>
    </row>
    <row r="20" spans="2:9" ht="13.8" x14ac:dyDescent="0.2">
      <c r="B20" s="5" t="s">
        <v>12</v>
      </c>
      <c r="E20" s="32">
        <f>IF(E18&lt;E19, E18,E19)</f>
        <v>0</v>
      </c>
      <c r="F20" s="18" t="s">
        <v>29</v>
      </c>
      <c r="G20" s="1" t="s">
        <v>30</v>
      </c>
    </row>
    <row r="21" spans="2:9" ht="13.8" x14ac:dyDescent="0.2">
      <c r="B21" s="5" t="s">
        <v>14</v>
      </c>
      <c r="E21" s="33">
        <f>E18-E20</f>
        <v>18553.5</v>
      </c>
      <c r="F21" s="18" t="s">
        <v>31</v>
      </c>
      <c r="G21" s="1" t="s">
        <v>34</v>
      </c>
      <c r="I21" s="1"/>
    </row>
    <row r="22" spans="2:9" ht="13.8" x14ac:dyDescent="0.2">
      <c r="B22" s="5" t="s">
        <v>16</v>
      </c>
      <c r="E22" s="32">
        <f>E19-E20</f>
        <v>0</v>
      </c>
      <c r="F22" s="18" t="s">
        <v>32</v>
      </c>
      <c r="G22" s="1" t="s">
        <v>33</v>
      </c>
    </row>
    <row r="23" spans="2:9" ht="13.8" x14ac:dyDescent="0.2">
      <c r="B23" s="5"/>
    </row>
    <row r="24" spans="2:9" ht="13.8" x14ac:dyDescent="0.2">
      <c r="B24" s="5" t="s">
        <v>18</v>
      </c>
    </row>
    <row r="29" spans="2:9" ht="14.4" thickBot="1" x14ac:dyDescent="0.3">
      <c r="B29" s="14" t="s">
        <v>35</v>
      </c>
      <c r="C29" s="14"/>
      <c r="E29" s="34">
        <f>NISSAN!E29</f>
        <v>46132</v>
      </c>
      <c r="F29" s="19"/>
    </row>
    <row r="30" spans="2:9" ht="13.8" x14ac:dyDescent="0.25">
      <c r="B30" s="15" t="s">
        <v>21</v>
      </c>
      <c r="E30" s="15" t="s">
        <v>19</v>
      </c>
      <c r="F30" s="19"/>
    </row>
    <row r="31" spans="2:9" ht="13.8" x14ac:dyDescent="0.2">
      <c r="B31" s="16" t="s">
        <v>20</v>
      </c>
    </row>
    <row r="33" spans="2:3" ht="13.8" x14ac:dyDescent="0.2">
      <c r="B33" s="16">
        <v>1000000418</v>
      </c>
    </row>
    <row r="35" spans="2:3" ht="13.8" x14ac:dyDescent="0.2">
      <c r="B35" s="16" t="s">
        <v>38</v>
      </c>
      <c r="C35" s="45">
        <f>22098+7016+7317+8080+9773+14701+21503+25030+D12</f>
        <v>145443</v>
      </c>
    </row>
    <row r="38" spans="2:3" ht="11.25" customHeight="1" x14ac:dyDescent="0.2"/>
    <row r="54" spans="1:4" x14ac:dyDescent="0.2">
      <c r="B54" s="29"/>
    </row>
    <row r="58" spans="1:4" x14ac:dyDescent="0.2">
      <c r="B58" s="8"/>
    </row>
    <row r="59" spans="1:4" x14ac:dyDescent="0.2">
      <c r="A59" s="28"/>
      <c r="D59" s="7"/>
    </row>
    <row r="60" spans="1:4" x14ac:dyDescent="0.2">
      <c r="A60" s="28"/>
      <c r="D60" s="7"/>
    </row>
    <row r="61" spans="1:4" x14ac:dyDescent="0.2">
      <c r="A61" s="28"/>
      <c r="D61" s="7"/>
    </row>
    <row r="62" spans="1:4" x14ac:dyDescent="0.2">
      <c r="A62" s="28"/>
      <c r="D62" s="7"/>
    </row>
    <row r="63" spans="1:4" x14ac:dyDescent="0.2">
      <c r="A63" s="28"/>
      <c r="D63" s="7"/>
    </row>
    <row r="64" spans="1:4" x14ac:dyDescent="0.2">
      <c r="A64" s="28"/>
      <c r="D64" s="7"/>
    </row>
    <row r="65" spans="1:7" x14ac:dyDescent="0.2">
      <c r="A65" s="28"/>
      <c r="D65" s="7"/>
    </row>
    <row r="66" spans="1:7" x14ac:dyDescent="0.2">
      <c r="A66" s="28"/>
      <c r="D66" s="7"/>
    </row>
    <row r="67" spans="1:7" x14ac:dyDescent="0.2">
      <c r="A67" s="28"/>
      <c r="D67" s="7"/>
    </row>
    <row r="68" spans="1:7" x14ac:dyDescent="0.2">
      <c r="A68" s="28"/>
      <c r="D68" s="7"/>
    </row>
    <row r="69" spans="1:7" x14ac:dyDescent="0.2">
      <c r="A69" s="28"/>
      <c r="D69" s="7"/>
    </row>
    <row r="70" spans="1:7" x14ac:dyDescent="0.2">
      <c r="A70" s="28"/>
      <c r="D70" s="7"/>
    </row>
    <row r="71" spans="1:7" x14ac:dyDescent="0.2">
      <c r="A71" s="28"/>
      <c r="D71" s="7"/>
    </row>
    <row r="72" spans="1:7" x14ac:dyDescent="0.2">
      <c r="A72" s="28"/>
      <c r="D72" s="7"/>
    </row>
    <row r="73" spans="1:7" x14ac:dyDescent="0.2">
      <c r="A73" s="28"/>
      <c r="D73" s="7"/>
    </row>
    <row r="74" spans="1:7" x14ac:dyDescent="0.2">
      <c r="A74" s="28"/>
      <c r="D74" s="7"/>
    </row>
    <row r="75" spans="1:7" x14ac:dyDescent="0.2">
      <c r="A75" s="28"/>
      <c r="D75" s="7"/>
    </row>
    <row r="76" spans="1:7" x14ac:dyDescent="0.2">
      <c r="A76" s="28"/>
      <c r="D76" s="7"/>
    </row>
    <row r="77" spans="1:7" x14ac:dyDescent="0.2">
      <c r="A77" s="28"/>
      <c r="D77" s="7"/>
    </row>
    <row r="78" spans="1:7" x14ac:dyDescent="0.2">
      <c r="A78" s="28"/>
      <c r="D78" s="7"/>
    </row>
    <row r="79" spans="1:7" x14ac:dyDescent="0.2">
      <c r="D79" s="9"/>
      <c r="E79" s="13"/>
    </row>
    <row r="80" spans="1:7" x14ac:dyDescent="0.2">
      <c r="B80" s="8"/>
      <c r="D80" s="7"/>
      <c r="G80" s="12"/>
    </row>
    <row r="81" spans="2:5" x14ac:dyDescent="0.2">
      <c r="D81" s="7"/>
    </row>
    <row r="82" spans="2:5" x14ac:dyDescent="0.2">
      <c r="D82" s="7"/>
    </row>
    <row r="83" spans="2:5" x14ac:dyDescent="0.2">
      <c r="D83" s="9"/>
      <c r="E83" s="13"/>
    </row>
    <row r="84" spans="2:5" x14ac:dyDescent="0.2">
      <c r="B84" s="8"/>
      <c r="D84" s="7"/>
    </row>
    <row r="85" spans="2:5" x14ac:dyDescent="0.2">
      <c r="D85" s="7"/>
    </row>
    <row r="86" spans="2:5" x14ac:dyDescent="0.2">
      <c r="D86" s="7"/>
    </row>
    <row r="87" spans="2:5" x14ac:dyDescent="0.2">
      <c r="D87" s="7"/>
    </row>
    <row r="88" spans="2:5" x14ac:dyDescent="0.2">
      <c r="D88" s="7"/>
    </row>
    <row r="89" spans="2:5" x14ac:dyDescent="0.2">
      <c r="D89" s="7"/>
    </row>
    <row r="90" spans="2:5" x14ac:dyDescent="0.2">
      <c r="D90" s="7"/>
    </row>
    <row r="91" spans="2:5" x14ac:dyDescent="0.2">
      <c r="D91" s="7"/>
    </row>
    <row r="92" spans="2:5" x14ac:dyDescent="0.2">
      <c r="D92" s="11"/>
      <c r="E92" s="13"/>
    </row>
    <row r="93" spans="2:5" x14ac:dyDescent="0.2">
      <c r="D93" s="10"/>
    </row>
    <row r="94" spans="2:5" x14ac:dyDescent="0.2">
      <c r="D94" s="10"/>
      <c r="E94" s="13"/>
    </row>
    <row r="95" spans="2:5" x14ac:dyDescent="0.2">
      <c r="D95" s="7"/>
    </row>
    <row r="96" spans="2:5" x14ac:dyDescent="0.2">
      <c r="D96" s="7"/>
    </row>
    <row r="103" spans="2:4" x14ac:dyDescent="0.2">
      <c r="B103"/>
      <c r="D103" s="30"/>
    </row>
  </sheetData>
  <phoneticPr fontId="6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>&amp;R&amp;"Calibri"&amp;8&amp;K808080 INTERNAL &amp; PARTNERS&amp;1#_x000D_</oddHeader>
    <oddFooter>&amp;R_x000D_&amp;1#&amp;"Calibri"&amp;2&amp;KFFFFFF 5acXjzUk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B388F37236FE4E8A108883DC85D150" ma:contentTypeVersion="15" ma:contentTypeDescription="新しいドキュメントを作成します。" ma:contentTypeScope="" ma:versionID="7b005469477903f262e9dfe712328bc1">
  <xsd:schema xmlns:xsd="http://www.w3.org/2001/XMLSchema" xmlns:xs="http://www.w3.org/2001/XMLSchema" xmlns:p="http://schemas.microsoft.com/office/2006/metadata/properties" xmlns:ns2="2a079471-3ffb-4435-8615-88cdd5aff233" xmlns:ns3="d046aeb7-f9d3-4f14-b84e-d0e75bc2ed46" targetNamespace="http://schemas.microsoft.com/office/2006/metadata/properties" ma:root="true" ma:fieldsID="97d280820b7bcbd83a147a5127575cdf" ns2:_="" ns3:_="">
    <xsd:import namespace="2a079471-3ffb-4435-8615-88cdd5aff233"/>
    <xsd:import namespace="d046aeb7-f9d3-4f14-b84e-d0e75bc2e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79471-3ffb-4435-8615-88cdd5aff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6aeb7-f9d3-4f14-b84e-d0e75bc2ed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eac0bd-f399-4c6c-97c1-e60ae071b884}" ma:internalName="TaxCatchAll" ma:showField="CatchAllData" ma:web="d046aeb7-f9d3-4f14-b84e-d0e75bc2e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46aeb7-f9d3-4f14-b84e-d0e75bc2ed46" xsi:nil="true"/>
    <lcf76f155ced4ddcb4097134ff3c332f xmlns="2a079471-3ffb-4435-8615-88cdd5aff2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ECBC3E-116C-4D22-962D-3BACA4C2B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79471-3ffb-4435-8615-88cdd5aff233"/>
    <ds:schemaRef ds:uri="d046aeb7-f9d3-4f14-b84e-d0e75bc2e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88AEB-C5D4-4C0C-93C7-2A1D59DFC3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523C8-5839-43C6-8771-217958949CD5}">
  <ds:schemaRefs>
    <ds:schemaRef ds:uri="4324d09c-2f6f-4c07-8041-f5819613eebc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c217ba8a-722f-4543-be15-0a7d6dc76b7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046aeb7-f9d3-4f14-b84e-d0e75bc2ed46"/>
    <ds:schemaRef ds:uri="2a079471-3ffb-4435-8615-88cdd5aff233"/>
  </ds:schemaRefs>
</ds:datastoreItem>
</file>

<file path=docMetadata/LabelInfo.xml><?xml version="1.0" encoding="utf-8"?>
<clbl:labelList xmlns:clbl="http://schemas.microsoft.com/office/2020/mipLabelMetadata">
  <clbl:label id="{eafdac3b-4115-4c64-bf62-f9099ec36d84}" enabled="1" method="Standar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NISSAN</vt:lpstr>
      <vt:lpstr>MMC</vt:lpstr>
      <vt:lpstr>MMC!Print_Area</vt:lpstr>
      <vt:lpstr>NISSAN!Print_Area</vt:lpstr>
    </vt:vector>
  </TitlesOfParts>
  <Company>Sony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0000911321</dc:creator>
  <cp:lastModifiedBy>ZHANG Yinghua</cp:lastModifiedBy>
  <cp:lastPrinted>2019-05-02T06:12:37Z</cp:lastPrinted>
  <dcterms:created xsi:type="dcterms:W3CDTF">2008-03-07T08:14:59Z</dcterms:created>
  <dcterms:modified xsi:type="dcterms:W3CDTF">2026-04-14T02:09:24Z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0x010100A7B388F37236FE4E8A108883DC85D150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