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xi\1銷售資料表\1 2026\202604\JP\JVC_2604014JP\"/>
    </mc:Choice>
  </mc:AlternateContent>
  <xr:revisionPtr revIDLastSave="0" documentId="13_ncr:1_{3B3ABD47-6A85-4AB6-8612-057E10CC3EAB}" xr6:coauthVersionLast="47" xr6:coauthVersionMax="47" xr10:uidLastSave="{00000000-0000-0000-0000-000000000000}"/>
  <bookViews>
    <workbookView xWindow="-108" yWindow="-108" windowWidth="23256" windowHeight="12456" tabRatio="896" activeTab="2" xr2:uid="{32C7E740-D475-425F-83C4-FF585A2BFCC1}"/>
  </bookViews>
  <sheets>
    <sheet name="銷售資料" sheetId="13" r:id="rId1"/>
    <sheet name="銷售申請單" sheetId="5" r:id="rId2"/>
    <sheet name="請購單I" sheetId="18" r:id="rId3"/>
    <sheet name="Proforma Invoice" sheetId="1" r:id="rId4"/>
    <sheet name="Invoice" sheetId="6" r:id="rId5"/>
  </sheets>
  <definedNames>
    <definedName name="_xlnm.Print_Area" localSheetId="4">Invoice!$A$1:$O$47</definedName>
    <definedName name="_xlnm.Print_Area" localSheetId="3">'Proforma Invoice'!$A$1:$O$37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19" i="5"/>
  <c r="O18" i="5"/>
  <c r="O19" i="5"/>
  <c r="N18" i="5"/>
  <c r="N19" i="5"/>
  <c r="L18" i="5"/>
  <c r="L19" i="5"/>
  <c r="J18" i="5"/>
  <c r="J19" i="5"/>
  <c r="D18" i="5"/>
  <c r="D19" i="5"/>
  <c r="M26" i="6"/>
  <c r="M27" i="6"/>
  <c r="J26" i="6"/>
  <c r="J27" i="6"/>
  <c r="H26" i="6"/>
  <c r="H27" i="6"/>
  <c r="B26" i="6"/>
  <c r="B27" i="6"/>
  <c r="M30" i="6"/>
  <c r="J43" i="13"/>
  <c r="M43" i="13" s="1"/>
  <c r="M41" i="13"/>
  <c r="M42" i="13"/>
  <c r="L12" i="18"/>
  <c r="L11" i="18"/>
  <c r="P11" i="18" s="1"/>
  <c r="J21" i="6"/>
  <c r="H21" i="6"/>
  <c r="B21" i="6"/>
  <c r="A28" i="6"/>
  <c r="A25" i="6"/>
  <c r="A24" i="6"/>
  <c r="A23" i="6"/>
  <c r="A22" i="6"/>
  <c r="A21" i="6"/>
  <c r="J25" i="6"/>
  <c r="H25" i="6"/>
  <c r="B25" i="6"/>
  <c r="J24" i="6"/>
  <c r="H24" i="6"/>
  <c r="B24" i="6"/>
  <c r="J23" i="6"/>
  <c r="H23" i="6"/>
  <c r="B23" i="6"/>
  <c r="J22" i="6"/>
  <c r="H22" i="6"/>
  <c r="B22" i="6"/>
  <c r="N14" i="5"/>
  <c r="N17" i="5"/>
  <c r="L17" i="5"/>
  <c r="J17" i="5"/>
  <c r="D17" i="5"/>
  <c r="B17" i="5"/>
  <c r="A17" i="5"/>
  <c r="N16" i="5"/>
  <c r="L16" i="5"/>
  <c r="J16" i="5"/>
  <c r="D16" i="5"/>
  <c r="B16" i="5"/>
  <c r="A16" i="5"/>
  <c r="N15" i="5"/>
  <c r="L15" i="5"/>
  <c r="J15" i="5"/>
  <c r="D15" i="5"/>
  <c r="B15" i="5"/>
  <c r="A15" i="5"/>
  <c r="L14" i="5"/>
  <c r="J14" i="5"/>
  <c r="D14" i="5"/>
  <c r="B14" i="5"/>
  <c r="A14" i="5"/>
  <c r="M40" i="13"/>
  <c r="M25" i="6" s="1"/>
  <c r="M39" i="13"/>
  <c r="O16" i="5" s="1"/>
  <c r="M38" i="13"/>
  <c r="O15" i="5" s="1"/>
  <c r="M37" i="13"/>
  <c r="O14" i="5" s="1"/>
  <c r="M59" i="13"/>
  <c r="M60" i="13"/>
  <c r="M58" i="13"/>
  <c r="L5" i="1"/>
  <c r="P12" i="18"/>
  <c r="P13" i="18"/>
  <c r="P14" i="18"/>
  <c r="P15" i="18"/>
  <c r="P16" i="18"/>
  <c r="P17" i="18"/>
  <c r="L60" i="13"/>
  <c r="L59" i="13"/>
  <c r="M34" i="13"/>
  <c r="M19" i="6" s="1"/>
  <c r="B27" i="1"/>
  <c r="A27" i="1"/>
  <c r="M35" i="13"/>
  <c r="O12" i="5" s="1"/>
  <c r="M36" i="13"/>
  <c r="M21" i="6" s="1"/>
  <c r="J15" i="1"/>
  <c r="L23" i="1" s="1"/>
  <c r="M22" i="1"/>
  <c r="J22" i="1"/>
  <c r="H22" i="1"/>
  <c r="B22" i="1"/>
  <c r="A22" i="1"/>
  <c r="H21" i="1"/>
  <c r="B21" i="1"/>
  <c r="A21" i="1"/>
  <c r="J20" i="1"/>
  <c r="H20" i="1"/>
  <c r="B20" i="1"/>
  <c r="A20" i="1"/>
  <c r="J19" i="1"/>
  <c r="H19" i="1"/>
  <c r="B19" i="1"/>
  <c r="A19" i="1"/>
  <c r="J18" i="1"/>
  <c r="H18" i="1"/>
  <c r="B18" i="1"/>
  <c r="A18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M29" i="6"/>
  <c r="J29" i="6"/>
  <c r="H29" i="6"/>
  <c r="B29" i="6"/>
  <c r="A29" i="6"/>
  <c r="L44" i="13"/>
  <c r="N21" i="5" s="1"/>
  <c r="L43" i="13"/>
  <c r="N20" i="5" s="1"/>
  <c r="L36" i="13"/>
  <c r="N13" i="5" s="1"/>
  <c r="L35" i="13"/>
  <c r="N12" i="5" s="1"/>
  <c r="L12" i="5"/>
  <c r="I8" i="6"/>
  <c r="B8" i="6"/>
  <c r="I10" i="6"/>
  <c r="B10" i="6"/>
  <c r="B36" i="6"/>
  <c r="B35" i="6"/>
  <c r="B34" i="6"/>
  <c r="B33" i="6"/>
  <c r="B32" i="6"/>
  <c r="A32" i="6"/>
  <c r="J16" i="6"/>
  <c r="L30" i="6" s="1"/>
  <c r="H28" i="6"/>
  <c r="B28" i="6"/>
  <c r="J20" i="6"/>
  <c r="H20" i="6"/>
  <c r="B20" i="6"/>
  <c r="A20" i="6"/>
  <c r="J19" i="6"/>
  <c r="H19" i="6"/>
  <c r="B19" i="6"/>
  <c r="A19" i="6"/>
  <c r="I14" i="6"/>
  <c r="B14" i="6"/>
  <c r="I13" i="6"/>
  <c r="B13" i="6"/>
  <c r="I12" i="6"/>
  <c r="B12" i="6"/>
  <c r="I11" i="6"/>
  <c r="B11" i="6"/>
  <c r="I9" i="6"/>
  <c r="B9" i="6"/>
  <c r="L6" i="6"/>
  <c r="B26" i="5"/>
  <c r="B27" i="5"/>
  <c r="B28" i="5"/>
  <c r="A26" i="5"/>
  <c r="O21" i="5"/>
  <c r="L45" i="13"/>
  <c r="N22" i="5" s="1"/>
  <c r="L13" i="5"/>
  <c r="L21" i="5"/>
  <c r="L22" i="5"/>
  <c r="J12" i="5"/>
  <c r="J13" i="5"/>
  <c r="J20" i="5"/>
  <c r="J21" i="5"/>
  <c r="J22" i="5"/>
  <c r="D12" i="5"/>
  <c r="D13" i="5"/>
  <c r="D20" i="5"/>
  <c r="D21" i="5"/>
  <c r="D22" i="5"/>
  <c r="B12" i="5"/>
  <c r="B13" i="5"/>
  <c r="B20" i="5"/>
  <c r="B21" i="5"/>
  <c r="A12" i="5"/>
  <c r="A13" i="5"/>
  <c r="A20" i="5"/>
  <c r="A21" i="5"/>
  <c r="L34" i="13"/>
  <c r="N11" i="5"/>
  <c r="L11" i="5"/>
  <c r="J11" i="5"/>
  <c r="D11" i="5"/>
  <c r="B11" i="5"/>
  <c r="A11" i="5"/>
  <c r="H3" i="5"/>
  <c r="L9" i="5"/>
  <c r="L8" i="5"/>
  <c r="L7" i="5"/>
  <c r="L6" i="5"/>
  <c r="D9" i="5"/>
  <c r="D8" i="5"/>
  <c r="D7" i="5"/>
  <c r="D6" i="5"/>
  <c r="D5" i="5"/>
  <c r="H23" i="1"/>
  <c r="P18" i="18" l="1"/>
  <c r="M23" i="6"/>
  <c r="O17" i="5"/>
  <c r="M24" i="6"/>
  <c r="M22" i="6"/>
  <c r="O13" i="5"/>
  <c r="M20" i="1"/>
  <c r="M20" i="6"/>
  <c r="M19" i="1"/>
  <c r="M18" i="1"/>
  <c r="O11" i="5"/>
  <c r="L20" i="5" l="1"/>
  <c r="J28" i="6"/>
  <c r="J21" i="1"/>
  <c r="M21" i="1" l="1"/>
  <c r="O20" i="5"/>
  <c r="M28" i="6"/>
  <c r="M45" i="13"/>
  <c r="O22" i="5" l="1"/>
  <c r="M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Lai</author>
  </authors>
  <commentList>
    <comment ref="D3" authorId="0" shapeId="0" xr:uid="{911B91FE-BEA4-444A-8890-74F97AEC40B7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4" authorId="0" shapeId="0" xr:uid="{7CF53B82-6C59-48D6-9608-92C400BEDF65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7" authorId="0" shapeId="0" xr:uid="{5B4B34AA-E1D9-4B0D-8069-E72614E60469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15" authorId="0" shapeId="0" xr:uid="{4014F2D4-9551-4BFD-9FEA-466104AB18EC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請註明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Mr. / Mrs. / Miss</t>
        </r>
      </text>
    </comment>
    <comment ref="D16" authorId="0" shapeId="0" xr:uid="{5CDF1CFA-F818-4137-BD5D-CEF6463E16F6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請加國碼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</text>
    </comment>
    <comment ref="D21" authorId="0" shapeId="0" xr:uid="{8F38FF92-58A2-4A6C-85E9-19C75E39B880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請註明
Mr. / Mrs. / Miss</t>
        </r>
      </text>
    </comment>
    <comment ref="D22" authorId="0" shapeId="0" xr:uid="{F0C72934-8F1A-41F8-9FBC-3E946F4C8D41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請加國碼
</t>
        </r>
      </text>
    </comment>
    <comment ref="D23" authorId="0" shapeId="0" xr:uid="{F192B52B-DC8A-4948-BE84-DCC2C9E349A8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4" authorId="0" shapeId="0" xr:uid="{485AF91A-A176-4ED0-9C60-179D89A8584D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5" authorId="0" shapeId="0" xr:uid="{1E50DB3A-0FD0-46BA-A886-6F6F7E4EEDC3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6" authorId="0" shapeId="0" xr:uid="{C99A6E64-B5F3-4585-9FF9-60D2D789DC52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B47" authorId="0" shapeId="0" xr:uid="{090052D9-9521-4F99-9698-BDB444A22EF3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</t>
        </r>
        <r>
          <rPr>
            <sz val="9"/>
            <color rgb="FF000000"/>
            <rFont val="新細明體"/>
            <family val="1"/>
            <charset val="136"/>
          </rPr>
          <t xml:space="preserve"> key  </t>
        </r>
        <r>
          <rPr>
            <sz val="9"/>
            <color rgb="FF000000"/>
            <rFont val="新細明體"/>
            <family val="1"/>
            <charset val="136"/>
          </rPr>
          <t>英文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會顯示在</t>
        </r>
        <r>
          <rPr>
            <sz val="9"/>
            <color rgb="FF000000"/>
            <rFont val="新細明體"/>
            <family val="1"/>
            <charset val="136"/>
          </rPr>
          <t xml:space="preserve"> PI </t>
        </r>
        <r>
          <rPr>
            <sz val="9"/>
            <color rgb="FF000000"/>
            <rFont val="新細明體"/>
            <family val="1"/>
            <charset val="136"/>
          </rPr>
          <t>上</t>
        </r>
      </text>
    </comment>
  </commentList>
</comments>
</file>

<file path=xl/sharedStrings.xml><?xml version="1.0" encoding="utf-8"?>
<sst xmlns="http://schemas.openxmlformats.org/spreadsheetml/2006/main" count="211" uniqueCount="160">
  <si>
    <t>客戶名稱</t>
    <phoneticPr fontId="1" type="noConversion"/>
  </si>
  <si>
    <t>銷售單號碼</t>
    <phoneticPr fontId="1" type="noConversion"/>
  </si>
  <si>
    <t>序號</t>
    <phoneticPr fontId="1" type="noConversion"/>
  </si>
  <si>
    <t>貨號</t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</si>
  <si>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</si>
  <si>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</si>
  <si>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</si>
  <si>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</si>
  <si>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</si>
  <si>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</si>
  <si>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預計出貨日期</t>
    <phoneticPr fontId="1" type="noConversion"/>
  </si>
  <si>
    <t>送貨方式</t>
    <phoneticPr fontId="1" type="noConversion"/>
  </si>
  <si>
    <t>此次交易幣別</t>
    <phoneticPr fontId="1" type="noConversion"/>
  </si>
  <si>
    <t>稅別</t>
    <phoneticPr fontId="1" type="noConversion"/>
  </si>
  <si>
    <t>付款方式</t>
    <phoneticPr fontId="1" type="noConversion"/>
  </si>
  <si>
    <t>申請日期：</t>
    <phoneticPr fontId="1" type="noConversion"/>
  </si>
  <si>
    <t>銷售申請單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</si>
  <si>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</si>
  <si>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核准</t>
    <phoneticPr fontId="1" type="noConversion"/>
  </si>
  <si>
    <t>主管</t>
    <phoneticPr fontId="1" type="noConversion"/>
  </si>
  <si>
    <t>會簽</t>
    <phoneticPr fontId="1" type="noConversion"/>
  </si>
  <si>
    <t>Invoice No. :</t>
    <phoneticPr fontId="1" type="noConversion"/>
  </si>
  <si>
    <t>Date :</t>
    <phoneticPr fontId="1" type="noConversion"/>
  </si>
  <si>
    <t>SHIP TO:</t>
    <phoneticPr fontId="1" type="noConversion"/>
  </si>
  <si>
    <t>BILL TO:</t>
    <phoneticPr fontId="1" type="noConversion"/>
  </si>
  <si>
    <t>ATTN:</t>
    <phoneticPr fontId="1" type="noConversion"/>
  </si>
  <si>
    <t>TEL:</t>
    <phoneticPr fontId="1" type="noConversion"/>
  </si>
  <si>
    <t>CURRENCY:</t>
    <phoneticPr fontId="1" type="noConversion"/>
  </si>
  <si>
    <t>ITEM</t>
    <phoneticPr fontId="1" type="noConversion"/>
  </si>
  <si>
    <t>DESCRIPTION</t>
    <phoneticPr fontId="1" type="noConversion"/>
  </si>
  <si>
    <t>Q'TY</t>
    <phoneticPr fontId="1" type="noConversion"/>
  </si>
  <si>
    <t>UNIT PRICE</t>
    <phoneticPr fontId="1" type="noConversion"/>
  </si>
  <si>
    <t>AMOUNT</t>
    <phoneticPr fontId="1" type="noConversion"/>
  </si>
  <si>
    <t>Signature:</t>
    <phoneticPr fontId="1" type="noConversion"/>
  </si>
  <si>
    <t>申請日期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</si>
  <si>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</si>
  <si>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</si>
  <si>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</si>
  <si>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銷售單號碼</t>
    <phoneticPr fontId="1" type="noConversion"/>
  </si>
  <si>
    <t>預計出貨日期</t>
    <phoneticPr fontId="1" type="noConversion"/>
  </si>
  <si>
    <t>出貨單號碼</t>
    <phoneticPr fontId="1" type="noConversion"/>
  </si>
  <si>
    <t>客戶名稱</t>
    <phoneticPr fontId="1" type="noConversion"/>
  </si>
  <si>
    <t>送貨方式</t>
    <phoneticPr fontId="1" type="noConversion"/>
  </si>
  <si>
    <t>此次交易幣別</t>
    <phoneticPr fontId="1" type="noConversion"/>
  </si>
  <si>
    <t>EUR</t>
    <phoneticPr fontId="1" type="noConversion"/>
  </si>
  <si>
    <t>Other_______</t>
    <phoneticPr fontId="1" type="noConversion"/>
  </si>
  <si>
    <t>稅別</t>
    <phoneticPr fontId="1" type="noConversion"/>
  </si>
  <si>
    <t>付款方式</t>
    <phoneticPr fontId="1" type="noConversion"/>
  </si>
  <si>
    <t>序號</t>
    <phoneticPr fontId="1" type="noConversion"/>
  </si>
  <si>
    <t>貨號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</si>
  <si>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</si>
  <si>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</si>
  <si>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</si>
  <si>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</si>
  <si>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合計：</t>
    <phoneticPr fontId="1" type="noConversion"/>
  </si>
  <si>
    <t>Note:</t>
    <phoneticPr fontId="1" type="noConversion"/>
  </si>
  <si>
    <t>BILL TO</t>
    <phoneticPr fontId="1" type="noConversion"/>
  </si>
  <si>
    <t xml:space="preserve">SHIP TO 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</si>
  <si>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請填寫表單單號的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數字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即可</t>
    </r>
    <phoneticPr fontId="1" type="noConversion"/>
  </si>
  <si>
    <t>空運</t>
    <phoneticPr fontId="1" type="noConversion"/>
  </si>
  <si>
    <t>海運</t>
    <phoneticPr fontId="1" type="noConversion"/>
  </si>
  <si>
    <t>快遞</t>
    <phoneticPr fontId="1" type="noConversion"/>
  </si>
  <si>
    <t>其他</t>
    <phoneticPr fontId="1" type="noConversion"/>
  </si>
  <si>
    <t>應稅</t>
    <phoneticPr fontId="1" type="noConversion"/>
  </si>
  <si>
    <t>零稅</t>
    <phoneticPr fontId="1" type="noConversion"/>
  </si>
  <si>
    <t>免稅</t>
    <phoneticPr fontId="1" type="noConversion"/>
  </si>
  <si>
    <t xml:space="preserve">  T/T in advance</t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</si>
  <si>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貨到付現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</si>
  <si>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貨到現金票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</si>
  <si>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</si>
  <si>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月結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</si>
  <si>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其他</t>
    </r>
    <r>
      <rPr>
        <sz val="11"/>
        <color indexed="12"/>
        <rFont val="Times New Roman"/>
        <family val="1"/>
      </rPr>
      <t>___________</t>
    </r>
    <phoneticPr fontId="1" type="noConversion"/>
  </si>
  <si>
    <t>REF No.: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</si>
  <si>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請直接</t>
    </r>
    <r>
      <rPr>
        <sz val="11"/>
        <rFont val="Times New Roman"/>
        <family val="1"/>
      </rPr>
      <t xml:space="preserve"> key </t>
    </r>
    <r>
      <rPr>
        <sz val="11"/>
        <rFont val="細明體"/>
        <family val="3"/>
        <charset val="136"/>
      </rPr>
      <t>日期，例：</t>
    </r>
    <r>
      <rPr>
        <sz val="11"/>
        <rFont val="Times New Roman"/>
        <family val="1"/>
      </rPr>
      <t>key in 11/18</t>
    </r>
    <r>
      <rPr>
        <sz val="11"/>
        <rFont val="細明體"/>
        <family val="3"/>
        <charset val="136"/>
      </rPr>
      <t>，即會顯示</t>
    </r>
    <r>
      <rPr>
        <sz val="11"/>
        <rFont val="Times New Roman"/>
        <family val="1"/>
      </rPr>
      <t xml:space="preserve"> 2005/11/18</t>
    </r>
    <phoneticPr fontId="1" type="noConversion"/>
  </si>
  <si>
    <t>帳務聯絡人</t>
    <phoneticPr fontId="1" type="noConversion"/>
  </si>
  <si>
    <t>電話</t>
    <phoneticPr fontId="1" type="noConversion"/>
  </si>
  <si>
    <t>出貨聯絡人</t>
    <phoneticPr fontId="1" type="noConversion"/>
  </si>
  <si>
    <t>電話</t>
    <phoneticPr fontId="1" type="noConversion"/>
  </si>
  <si>
    <t>Total</t>
    <phoneticPr fontId="1" type="noConversion"/>
  </si>
  <si>
    <t>請填單者填寫黃色格子的部份，謝謝！</t>
    <phoneticPr fontId="1" type="noConversion"/>
  </si>
  <si>
    <t>USD</t>
    <phoneticPr fontId="1" type="noConversion"/>
  </si>
  <si>
    <t>INVOICE</t>
    <phoneticPr fontId="1" type="noConversion"/>
  </si>
  <si>
    <t>PROFORMA      INVOICE</t>
    <phoneticPr fontId="1" type="noConversion"/>
  </si>
  <si>
    <t>Bank Details:</t>
    <phoneticPr fontId="1" type="noConversion"/>
  </si>
  <si>
    <t>Bank:</t>
    <phoneticPr fontId="1" type="noConversion"/>
  </si>
  <si>
    <t>MEGA INTERNATIONAL COMMERCIAL BANK CO LTD</t>
    <phoneticPr fontId="1" type="noConversion"/>
  </si>
  <si>
    <t>SWIFT:</t>
    <phoneticPr fontId="1" type="noConversion"/>
  </si>
  <si>
    <t>A/C Name:</t>
    <phoneticPr fontId="1" type="noConversion"/>
  </si>
  <si>
    <t>A/C No.:</t>
    <phoneticPr fontId="1" type="noConversion"/>
  </si>
  <si>
    <r>
      <rPr>
        <sz val="11"/>
        <rFont val="細明體"/>
        <family val="3"/>
        <charset val="136"/>
      </rPr>
      <t>英文數字大寫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請填於下方黃色格內</t>
    </r>
    <phoneticPr fontId="1" type="noConversion"/>
  </si>
  <si>
    <t>客戶統編/稅務證號</t>
    <phoneticPr fontId="1" type="noConversion"/>
  </si>
  <si>
    <r>
      <t>一般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費用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請購單</t>
    </r>
  </si>
  <si>
    <t>請購單號：</t>
  </si>
  <si>
    <t>請購部門：</t>
  </si>
  <si>
    <r>
      <t>請購日期：</t>
    </r>
    <r>
      <rPr>
        <sz val="12"/>
        <rFont val="Times New Roman"/>
        <family val="1"/>
      </rPr>
      <t xml:space="preserve"> </t>
    </r>
  </si>
  <si>
    <t>費用分攤比例：</t>
  </si>
  <si>
    <t>用途說明：</t>
  </si>
  <si>
    <t>參考廠商：</t>
  </si>
  <si>
    <t xml:space="preserve"> </t>
  </si>
  <si>
    <t>期間：</t>
  </si>
  <si>
    <t>序號</t>
  </si>
  <si>
    <r>
      <t>品名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規格</t>
    </r>
  </si>
  <si>
    <t>需求日期</t>
  </si>
  <si>
    <t>數量</t>
  </si>
  <si>
    <t>預估單價</t>
  </si>
  <si>
    <t>小計金額</t>
  </si>
  <si>
    <t>備註</t>
  </si>
  <si>
    <t>總計：</t>
    <phoneticPr fontId="1" type="noConversion"/>
  </si>
  <si>
    <t>核准</t>
  </si>
  <si>
    <t>主管</t>
  </si>
  <si>
    <t>會簽</t>
  </si>
  <si>
    <t>申請人</t>
  </si>
  <si>
    <t>Vendor</t>
    <phoneticPr fontId="1" type="noConversion"/>
  </si>
  <si>
    <t>物料</t>
    <phoneticPr fontId="1" type="noConversion"/>
  </si>
  <si>
    <t>料號</t>
    <phoneticPr fontId="1" type="noConversion"/>
  </si>
  <si>
    <t>若有需要購買硬體者</t>
    <phoneticPr fontId="1" type="noConversion"/>
  </si>
  <si>
    <t>，請記得填請購單</t>
    <phoneticPr fontId="1" type="noConversion"/>
  </si>
  <si>
    <t>株式會社 A&amp;W</t>
    <phoneticPr fontId="1" type="noConversion"/>
  </si>
  <si>
    <t>JPY</t>
    <phoneticPr fontId="1" type="noConversion"/>
  </si>
  <si>
    <t>ICBCJPJT</t>
    <phoneticPr fontId="1" type="noConversion"/>
  </si>
  <si>
    <t>A&amp;W CO., LTD</t>
    <phoneticPr fontId="1" type="noConversion"/>
  </si>
  <si>
    <t>107385</t>
    <phoneticPr fontId="1" type="noConversion"/>
  </si>
  <si>
    <t>A&amp;W Co., Ltd</t>
    <phoneticPr fontId="1" type="noConversion"/>
  </si>
  <si>
    <t>TOKYO BRANCH</t>
    <phoneticPr fontId="1" type="noConversion"/>
  </si>
  <si>
    <t>株式會社 A&amp;W</t>
    <phoneticPr fontId="1" type="noConversion"/>
  </si>
  <si>
    <t>其他</t>
    <phoneticPr fontId="1" type="noConversion"/>
  </si>
  <si>
    <t>USD</t>
    <phoneticPr fontId="1" type="noConversion"/>
  </si>
  <si>
    <t>應稅</t>
    <phoneticPr fontId="1" type="noConversion"/>
  </si>
  <si>
    <r>
      <t xml:space="preserve"> </t>
    </r>
    <r>
      <rPr>
        <sz val="11"/>
        <rFont val="細明體"/>
        <family val="3"/>
        <charset val="136"/>
      </rPr>
      <t>月結</t>
    </r>
    <r>
      <rPr>
        <sz val="11"/>
        <rFont val="Times New Roman"/>
        <family val="1"/>
      </rPr>
      <t>_45_</t>
    </r>
    <r>
      <rPr>
        <sz val="11"/>
        <rFont val="細明體"/>
        <family val="3"/>
        <charset val="136"/>
      </rPr>
      <t>天票</t>
    </r>
    <phoneticPr fontId="1" type="noConversion"/>
  </si>
  <si>
    <t>A&amp;W Phonelink SDK</t>
    <phoneticPr fontId="1" type="noConversion"/>
  </si>
  <si>
    <t>Alango VCP</t>
    <phoneticPr fontId="1" type="noConversion"/>
  </si>
  <si>
    <t>Alango</t>
    <phoneticPr fontId="1" type="noConversion"/>
  </si>
  <si>
    <t>Business Management Dept.</t>
    <phoneticPr fontId="1" type="noConversion"/>
  </si>
  <si>
    <t xml:space="preserve">Mr. Kazutoshi Tsuruta </t>
    <phoneticPr fontId="1" type="noConversion"/>
  </si>
  <si>
    <t xml:space="preserve">81-42-646-8726 </t>
    <phoneticPr fontId="1" type="noConversion"/>
  </si>
  <si>
    <t>81-42-646-9843</t>
    <phoneticPr fontId="1" type="noConversion"/>
  </si>
  <si>
    <t>Phonelink for Linux</t>
    <phoneticPr fontId="1" type="noConversion"/>
  </si>
  <si>
    <t xml:space="preserve">Consumption TAX (10%)   
</t>
    <phoneticPr fontId="1" type="noConversion"/>
  </si>
  <si>
    <t>PhoneLink SDK Voice Trigger</t>
    <phoneticPr fontId="1" type="noConversion"/>
  </si>
  <si>
    <t>A&amp;W Phonelink SDK for Linux Y22 BT5.0</t>
    <phoneticPr fontId="1" type="noConversion"/>
  </si>
  <si>
    <t xml:space="preserve">Mobility &amp; Telematics Services </t>
    <phoneticPr fontId="1" type="noConversion"/>
  </si>
  <si>
    <t>Business Management Department</t>
    <phoneticPr fontId="1" type="noConversion"/>
  </si>
  <si>
    <t>登録番号：</t>
    <phoneticPr fontId="1" type="noConversion"/>
  </si>
  <si>
    <t>T9012301008225</t>
    <phoneticPr fontId="1" type="noConversion"/>
  </si>
  <si>
    <t>* Please pay in US dollars. The above taxes are for accounting purposes.</t>
    <phoneticPr fontId="1" type="noConversion"/>
  </si>
  <si>
    <t>A&amp;W PhoneLink SDK for Sunplus Project</t>
    <phoneticPr fontId="1" type="noConversion"/>
  </si>
  <si>
    <t>Alango Voice Communication Package for Voice Trigger</t>
    <phoneticPr fontId="1" type="noConversion"/>
  </si>
  <si>
    <t xml:space="preserve">JVCKENWOOD Corporation </t>
    <phoneticPr fontId="1" type="noConversion"/>
  </si>
  <si>
    <t>SAY TOTAL US DOLLARS TWO HUNDRED TWENTY SIX THOUSAND TWO HUNDRED FOUR AND THIRTY THREE CENTS ONLY</t>
    <phoneticPr fontId="1" type="noConversion"/>
  </si>
  <si>
    <t>Jun Morishita</t>
    <phoneticPr fontId="1" type="noConversion"/>
  </si>
  <si>
    <t>* 2025/1/23  TTM: 156.50     JPY tax amount (10% Standard Tax rate):  JPY 3,675,845</t>
    <phoneticPr fontId="1" type="noConversion"/>
  </si>
  <si>
    <r>
      <t>M</t>
    </r>
    <r>
      <rPr>
        <sz val="11"/>
        <rFont val="游ゴシック"/>
        <family val="3"/>
        <charset val="128"/>
      </rPr>
      <t>s</t>
    </r>
    <r>
      <rPr>
        <sz val="11"/>
        <rFont val="細明體"/>
        <family val="3"/>
        <charset val="136"/>
      </rPr>
      <t xml:space="preserve">. </t>
    </r>
    <r>
      <rPr>
        <sz val="11"/>
        <rFont val="游ゴシック"/>
        <family val="3"/>
        <charset val="128"/>
      </rPr>
      <t>Miyu Tomioka</t>
    </r>
    <phoneticPr fontId="1" type="noConversion"/>
  </si>
  <si>
    <r>
      <t>2025CE</t>
    </r>
    <r>
      <rPr>
        <sz val="11"/>
        <rFont val="細明體"/>
        <family val="3"/>
        <charset val="136"/>
      </rPr>
      <t>市販事企</t>
    </r>
    <r>
      <rPr>
        <sz val="11"/>
        <rFont val="Times New Roman"/>
        <family val="1"/>
      </rPr>
      <t>-477</t>
    </r>
    <phoneticPr fontId="1" type="noConversion"/>
  </si>
  <si>
    <t>A&amp;W PhoneLink SDK for Android Y26</t>
    <phoneticPr fontId="1" type="noConversion"/>
  </si>
  <si>
    <t>Alango VCP8 with Stereo Echo Cancellation</t>
    <phoneticPr fontId="1" type="noConversion"/>
  </si>
  <si>
    <t>SA2604014JP</t>
    <phoneticPr fontId="1" type="noConversion"/>
  </si>
  <si>
    <r>
      <t>202</t>
    </r>
    <r>
      <rPr>
        <sz val="12"/>
        <rFont val="標楷體"/>
        <family val="3"/>
        <charset val="136"/>
      </rPr>
      <t>6</t>
    </r>
    <r>
      <rPr>
        <sz val="12"/>
        <rFont val="標楷體"/>
        <family val="4"/>
        <charset val="136"/>
      </rPr>
      <t>CE</t>
    </r>
    <r>
      <rPr>
        <sz val="12"/>
        <rFont val="ＭＳ 明朝"/>
        <family val="1"/>
        <charset val="128"/>
      </rPr>
      <t>市販事企</t>
    </r>
    <r>
      <rPr>
        <sz val="12"/>
        <rFont val="Ebrima"/>
      </rPr>
      <t>-480</t>
    </r>
    <phoneticPr fontId="1" type="noConversion"/>
  </si>
  <si>
    <t>Alango VCP for JVCKenwood Accordo2 Platform</t>
    <phoneticPr fontId="1" type="noConversion"/>
  </si>
  <si>
    <t>Alango VCP 8.0 with Stereo AEC</t>
    <phoneticPr fontId="1" type="noConversion"/>
  </si>
  <si>
    <t>Alango VCP8 with Stereo Echo Cancellation(Android)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</si>
</sst>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/d;@"/>
    <numFmt numFmtId="177" formatCode="#,##0.00_ "/>
    <numFmt numFmtId="178" formatCode="#,##0_ "/>
    <numFmt numFmtId="179" formatCode="&quot;INV&quot;\ 000000"/>
    <numFmt numFmtId="180" formatCode="&quot;SA&quot;\ \ 0000000&quot;JP&quot;"/>
    <numFmt numFmtId="181" formatCode="&quot;INV&quot;\ 000000&quot;JP&quot;"/>
    <numFmt numFmtId="182" formatCode="0.00_ "/>
    <numFmt numFmtId="183" formatCode="yyyy/mm/dd;@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11"/>
      <name val="Times New Roman"/>
      <family val="1"/>
    </font>
    <font>
      <b/>
      <sz val="16"/>
      <name val="標楷體"/>
      <family val="4"/>
      <charset val="136"/>
    </font>
    <font>
      <sz val="11"/>
      <color indexed="12"/>
      <name val="標楷體"/>
      <family val="4"/>
      <charset val="136"/>
    </font>
    <font>
      <sz val="11"/>
      <color indexed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1"/>
      <name val="細明體"/>
      <family val="3"/>
      <charset val="136"/>
    </font>
    <font>
      <sz val="12"/>
      <name val="細明體"/>
      <family val="3"/>
      <charset val="136"/>
    </font>
    <font>
      <b/>
      <sz val="11"/>
      <name val="細明體"/>
      <family val="3"/>
      <charset val="136"/>
    </font>
    <font>
      <b/>
      <u/>
      <sz val="18"/>
      <name val="Times New Roman"/>
      <family val="1"/>
    </font>
    <font>
      <b/>
      <u/>
      <sz val="11"/>
      <name val="Times New Roman"/>
      <family val="1"/>
    </font>
    <font>
      <b/>
      <u/>
      <sz val="12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2"/>
      <name val="標楷體"/>
      <family val="4"/>
      <charset val="136"/>
    </font>
    <font>
      <sz val="11"/>
      <name val="ＭＳ Ｐ明朝"/>
      <family val="1"/>
      <charset val="128"/>
    </font>
    <font>
      <sz val="12"/>
      <name val="游ゴシック"/>
      <family val="3"/>
      <charset val="128"/>
    </font>
    <font>
      <sz val="12"/>
      <name val="ＭＳ 明朝"/>
      <family val="1"/>
      <charset val="128"/>
    </font>
    <font>
      <sz val="12"/>
      <name val="Ebrima"/>
    </font>
    <font>
      <sz val="11"/>
      <name val="游ゴシック"/>
      <family val="3"/>
      <charset val="128"/>
    </font>
    <font>
      <sz val="11"/>
      <name val="Yu Gothic"/>
      <family val="3"/>
      <charset val="128"/>
    </font>
    <font>
      <sz val="11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sz val="36"/>
      <color theme="0" tint="-0.499984740745262"/>
      <name val="Times New Roman"/>
      <family val="1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  <font>
      <sz val="12"/>
      <name val="標楷體"/>
      <family val="3"/>
      <charset val="136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top" wrapText="1"/>
    </xf>
    <xf numFmtId="0" fontId="27" fillId="2" borderId="0" xfId="0" applyFont="1" applyFill="1" applyProtection="1">
      <alignment vertical="center"/>
      <protection locked="0"/>
    </xf>
    <xf numFmtId="0" fontId="28" fillId="2" borderId="0" xfId="0" applyFont="1" applyFill="1" applyProtection="1">
      <alignment vertical="center"/>
      <protection locked="0"/>
    </xf>
    <xf numFmtId="0" fontId="29" fillId="0" borderId="0" xfId="0" applyFont="1">
      <alignment vertical="center"/>
    </xf>
    <xf numFmtId="0" fontId="2" fillId="0" borderId="0" xfId="0" quotePrefix="1" applyFont="1" applyAlignment="1">
      <alignment horizontal="left" vertical="center" indent="1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5" borderId="5" xfId="0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5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0" fontId="2" fillId="5" borderId="1" xfId="0" applyFont="1" applyFill="1" applyBorder="1" applyAlignment="1">
      <alignment vertical="top" wrapText="1"/>
    </xf>
    <xf numFmtId="0" fontId="2" fillId="0" borderId="2" xfId="0" applyFont="1" applyBorder="1">
      <alignment vertical="center"/>
    </xf>
    <xf numFmtId="3" fontId="2" fillId="5" borderId="3" xfId="0" applyNumberFormat="1" applyFont="1" applyFill="1" applyBorder="1" applyAlignment="1">
      <alignment vertical="top" wrapText="1"/>
    </xf>
    <xf numFmtId="3" fontId="2" fillId="5" borderId="1" xfId="0" applyNumberFormat="1" applyFont="1" applyFill="1" applyBorder="1" applyAlignment="1">
      <alignment vertical="top" wrapText="1"/>
    </xf>
    <xf numFmtId="0" fontId="2" fillId="5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5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14" fontId="2" fillId="0" borderId="2" xfId="0" applyNumberFormat="1" applyFont="1" applyBorder="1" applyAlignment="1">
      <alignment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5" borderId="7" xfId="0" applyFont="1" applyFill="1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9" fillId="5" borderId="9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0" fillId="6" borderId="2" xfId="0" applyFill="1" applyBorder="1" applyAlignment="1">
      <alignment vertical="center" wrapText="1"/>
    </xf>
    <xf numFmtId="0" fontId="19" fillId="6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9" fillId="6" borderId="3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183" fontId="19" fillId="5" borderId="5" xfId="0" applyNumberFormat="1" applyFont="1" applyFill="1" applyBorder="1" applyAlignment="1">
      <alignment horizontal="left" vertical="center" wrapText="1"/>
    </xf>
    <xf numFmtId="183" fontId="19" fillId="5" borderId="1" xfId="0" applyNumberFormat="1" applyFont="1" applyFill="1" applyBorder="1" applyAlignment="1">
      <alignment horizontal="left" vertical="center" wrapText="1"/>
    </xf>
    <xf numFmtId="177" fontId="3" fillId="0" borderId="5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178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0" fillId="6" borderId="2" xfId="0" applyFill="1" applyBorder="1">
      <alignment vertical="center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4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0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right" vertical="top"/>
      <protection locked="0"/>
    </xf>
    <xf numFmtId="0" fontId="4" fillId="0" borderId="5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78" fontId="3" fillId="3" borderId="2" xfId="0" applyNumberFormat="1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180" fontId="3" fillId="3" borderId="2" xfId="0" applyNumberFormat="1" applyFont="1" applyFill="1" applyBorder="1" applyAlignment="1" applyProtection="1">
      <alignment horizontal="left" vertical="center"/>
      <protection locked="0"/>
    </xf>
    <xf numFmtId="183" fontId="3" fillId="3" borderId="2" xfId="0" applyNumberFormat="1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182" fontId="3" fillId="3" borderId="2" xfId="0" applyNumberFormat="1" applyFont="1" applyFill="1" applyBorder="1" applyAlignment="1" applyProtection="1">
      <alignment vertical="top" wrapText="1"/>
      <protection locked="0"/>
    </xf>
    <xf numFmtId="178" fontId="3" fillId="3" borderId="3" xfId="0" applyNumberFormat="1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vertical="top" wrapText="1"/>
    </xf>
    <xf numFmtId="0" fontId="35" fillId="3" borderId="3" xfId="0" applyFont="1" applyFill="1" applyBorder="1" applyAlignment="1" applyProtection="1">
      <alignment vertical="top" wrapText="1"/>
      <protection locked="0"/>
    </xf>
    <xf numFmtId="0" fontId="34" fillId="3" borderId="3" xfId="0" applyFont="1" applyFill="1" applyBorder="1" applyAlignment="1" applyProtection="1">
      <alignment vertical="top" wrapText="1"/>
      <protection locked="0"/>
    </xf>
    <xf numFmtId="182" fontId="3" fillId="3" borderId="3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20" fillId="3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Protection="1">
      <alignment vertical="center"/>
      <protection locked="0"/>
    </xf>
    <xf numFmtId="0" fontId="7" fillId="2" borderId="12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178" fontId="3" fillId="0" borderId="2" xfId="0" applyNumberFormat="1" applyFont="1" applyBorder="1" applyAlignment="1">
      <alignment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shrinkToFit="1"/>
    </xf>
    <xf numFmtId="177" fontId="3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83" fontId="3" fillId="0" borderId="0" xfId="0" applyNumberFormat="1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left" vertical="center"/>
    </xf>
    <xf numFmtId="180" fontId="3" fillId="0" borderId="5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83" fontId="3" fillId="0" borderId="3" xfId="0" applyNumberFormat="1" applyFont="1" applyBorder="1" applyAlignment="1">
      <alignment horizontal="left" vertical="center"/>
    </xf>
    <xf numFmtId="183" fontId="3" fillId="0" borderId="5" xfId="0" applyNumberFormat="1" applyFont="1" applyBorder="1" applyAlignment="1">
      <alignment horizontal="left" vertical="center"/>
    </xf>
    <xf numFmtId="183" fontId="3" fillId="0" borderId="1" xfId="0" applyNumberFormat="1" applyFont="1" applyBorder="1" applyAlignment="1">
      <alignment horizontal="left" vertical="center"/>
    </xf>
    <xf numFmtId="0" fontId="24" fillId="0" borderId="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3" fillId="0" borderId="2" xfId="0" applyFont="1" applyBorder="1" applyAlignment="1">
      <alignment vertical="top" shrinkToFit="1"/>
    </xf>
    <xf numFmtId="0" fontId="3" fillId="0" borderId="2" xfId="0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0" fontId="2" fillId="0" borderId="3" xfId="0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82" fontId="2" fillId="0" borderId="2" xfId="0" applyNumberFormat="1" applyFont="1" applyBorder="1">
      <alignment vertical="center"/>
    </xf>
    <xf numFmtId="182" fontId="2" fillId="0" borderId="3" xfId="0" applyNumberFormat="1" applyFont="1" applyBorder="1">
      <alignment vertical="center"/>
    </xf>
    <xf numFmtId="0" fontId="15" fillId="0" borderId="7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181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2823" name="Picture 1" descr="text-logo 1">
          <a:extLst>
            <a:ext uri="{FF2B5EF4-FFF2-40B4-BE49-F238E27FC236}">
              <a16:creationId xmlns:a16="http://schemas.microsoft.com/office/drawing/2014/main" id="{2FB0A06C-317A-1AB4-6710-5D60C9C46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2824" name="Picture 2" descr="頁首_5">
          <a:extLst>
            <a:ext uri="{FF2B5EF4-FFF2-40B4-BE49-F238E27FC236}">
              <a16:creationId xmlns:a16="http://schemas.microsoft.com/office/drawing/2014/main" id="{32B8FE4C-D659-3BEF-54BC-D5E020A7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2825" name="Picture 22" descr="text-logo 1">
          <a:extLst>
            <a:ext uri="{FF2B5EF4-FFF2-40B4-BE49-F238E27FC236}">
              <a16:creationId xmlns:a16="http://schemas.microsoft.com/office/drawing/2014/main" id="{41B3B61C-2BB9-169C-216C-4EF95FD0C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2826" name="Picture 23" descr="頁首_5">
          <a:extLst>
            <a:ext uri="{FF2B5EF4-FFF2-40B4-BE49-F238E27FC236}">
              <a16:creationId xmlns:a16="http://schemas.microsoft.com/office/drawing/2014/main" id="{2AAEBC08-98F9-C8BE-E23A-4AF5C0CB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12387" name="Picture 24" descr="text-logo 1">
          <a:extLst>
            <a:ext uri="{FF2B5EF4-FFF2-40B4-BE49-F238E27FC236}">
              <a16:creationId xmlns:a16="http://schemas.microsoft.com/office/drawing/2014/main" id="{C387FB78-CD2C-8C26-6C32-670E3543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12388" name="Picture 25" descr="頁首_5">
          <a:extLst>
            <a:ext uri="{FF2B5EF4-FFF2-40B4-BE49-F238E27FC236}">
              <a16:creationId xmlns:a16="http://schemas.microsoft.com/office/drawing/2014/main" id="{6A5EA5A9-84C5-528C-6A16-A287CB4D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381663</xdr:colOff>
      <xdr:row>0</xdr:row>
      <xdr:rowOff>0</xdr:rowOff>
    </xdr:from>
    <xdr:to>
      <xdr:col>7</xdr:col>
      <xdr:colOff>318052</xdr:colOff>
      <xdr:row>0</xdr:row>
      <xdr:rowOff>0</xdr:rowOff>
    </xdr:to>
    <xdr:grpSp>
      <xdr:nvGrpSpPr>
        <xdr:cNvPr id="12389" name="Group 26">
          <a:extLst>
            <a:ext uri="{FF2B5EF4-FFF2-40B4-BE49-F238E27FC236}">
              <a16:creationId xmlns:a16="http://schemas.microsoft.com/office/drawing/2014/main" id="{D77CA4F2-1081-94DA-C210-0190635725ED}"/>
            </a:ext>
          </a:extLst>
        </xdr:cNvPr>
        <xdr:cNvGrpSpPr>
          <a:grpSpLocks/>
        </xdr:cNvGrpSpPr>
      </xdr:nvGrpSpPr>
      <xdr:grpSpPr bwMode="auto">
        <a:xfrm>
          <a:off x="381663" y="0"/>
          <a:ext cx="2652475" cy="0"/>
          <a:chOff x="897" y="23"/>
          <a:chExt cx="552" cy="46"/>
        </a:xfrm>
      </xdr:grpSpPr>
      <xdr:pic>
        <xdr:nvPicPr>
          <xdr:cNvPr id="12391" name="Picture 27" descr="text-logo 1">
            <a:extLst>
              <a:ext uri="{FF2B5EF4-FFF2-40B4-BE49-F238E27FC236}">
                <a16:creationId xmlns:a16="http://schemas.microsoft.com/office/drawing/2014/main" id="{071C817A-6524-54FC-0082-B6D2937CE2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392" name="Picture 28" descr="頁首_5">
            <a:extLst>
              <a:ext uri="{FF2B5EF4-FFF2-40B4-BE49-F238E27FC236}">
                <a16:creationId xmlns:a16="http://schemas.microsoft.com/office/drawing/2014/main" id="{89B0DB5A-4F97-2FD2-D94F-20B018BFAA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198783</xdr:colOff>
      <xdr:row>0</xdr:row>
      <xdr:rowOff>174929</xdr:rowOff>
    </xdr:from>
    <xdr:to>
      <xdr:col>4</xdr:col>
      <xdr:colOff>143123</xdr:colOff>
      <xdr:row>0</xdr:row>
      <xdr:rowOff>659958</xdr:rowOff>
    </xdr:to>
    <xdr:pic>
      <xdr:nvPicPr>
        <xdr:cNvPr id="12390" name="圖片 9" descr="text-logo 1.jpg">
          <a:extLst>
            <a:ext uri="{FF2B5EF4-FFF2-40B4-BE49-F238E27FC236}">
              <a16:creationId xmlns:a16="http://schemas.microsoft.com/office/drawing/2014/main" id="{3E3FD2A7-091B-EC81-063B-D5389C8E0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99" y="174929"/>
          <a:ext cx="1160891" cy="48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13406" name="Picture 1" descr="text-logo 1">
          <a:extLst>
            <a:ext uri="{FF2B5EF4-FFF2-40B4-BE49-F238E27FC236}">
              <a16:creationId xmlns:a16="http://schemas.microsoft.com/office/drawing/2014/main" id="{D0F38C7D-A502-7D42-94F7-AFACD86B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13407" name="Picture 2" descr="頁首_5">
          <a:extLst>
            <a:ext uri="{FF2B5EF4-FFF2-40B4-BE49-F238E27FC236}">
              <a16:creationId xmlns:a16="http://schemas.microsoft.com/office/drawing/2014/main" id="{7A5712D3-7A2B-8F19-8BB2-68B780E9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381663</xdr:colOff>
      <xdr:row>0</xdr:row>
      <xdr:rowOff>0</xdr:rowOff>
    </xdr:from>
    <xdr:to>
      <xdr:col>7</xdr:col>
      <xdr:colOff>318052</xdr:colOff>
      <xdr:row>0</xdr:row>
      <xdr:rowOff>0</xdr:rowOff>
    </xdr:to>
    <xdr:grpSp>
      <xdr:nvGrpSpPr>
        <xdr:cNvPr id="13408" name="Group 22">
          <a:extLst>
            <a:ext uri="{FF2B5EF4-FFF2-40B4-BE49-F238E27FC236}">
              <a16:creationId xmlns:a16="http://schemas.microsoft.com/office/drawing/2014/main" id="{D3F9930C-BF62-14A8-DBE9-C8BDCD990A60}"/>
            </a:ext>
          </a:extLst>
        </xdr:cNvPr>
        <xdr:cNvGrpSpPr>
          <a:grpSpLocks/>
        </xdr:cNvGrpSpPr>
      </xdr:nvGrpSpPr>
      <xdr:grpSpPr bwMode="auto">
        <a:xfrm>
          <a:off x="381663" y="0"/>
          <a:ext cx="2636315" cy="0"/>
          <a:chOff x="897" y="23"/>
          <a:chExt cx="552" cy="46"/>
        </a:xfrm>
      </xdr:grpSpPr>
      <xdr:pic>
        <xdr:nvPicPr>
          <xdr:cNvPr id="13410" name="Picture 23" descr="text-logo 1">
            <a:extLst>
              <a:ext uri="{FF2B5EF4-FFF2-40B4-BE49-F238E27FC236}">
                <a16:creationId xmlns:a16="http://schemas.microsoft.com/office/drawing/2014/main" id="{7EB6C6F1-277A-C363-27E7-582B4FC3C1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411" name="Picture 24" descr="頁首_5">
            <a:extLst>
              <a:ext uri="{FF2B5EF4-FFF2-40B4-BE49-F238E27FC236}">
                <a16:creationId xmlns:a16="http://schemas.microsoft.com/office/drawing/2014/main" id="{83EC95E1-85E2-5386-141F-29C6F46FB1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198783</xdr:colOff>
      <xdr:row>0</xdr:row>
      <xdr:rowOff>174929</xdr:rowOff>
    </xdr:from>
    <xdr:to>
      <xdr:col>4</xdr:col>
      <xdr:colOff>143123</xdr:colOff>
      <xdr:row>0</xdr:row>
      <xdr:rowOff>659958</xdr:rowOff>
    </xdr:to>
    <xdr:pic>
      <xdr:nvPicPr>
        <xdr:cNvPr id="13409" name="圖片 9" descr="text-logo 1.jpg">
          <a:extLst>
            <a:ext uri="{FF2B5EF4-FFF2-40B4-BE49-F238E27FC236}">
              <a16:creationId xmlns:a16="http://schemas.microsoft.com/office/drawing/2014/main" id="{B4043A69-59B3-C4CF-CB95-A0E92061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99" y="174929"/>
          <a:ext cx="1160891" cy="48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851C-A6A6-4A9A-A036-6C0661E12958}">
  <dimension ref="A1:Q60"/>
  <sheetViews>
    <sheetView topLeftCell="A37" zoomScale="150" zoomScaleNormal="150" workbookViewId="0">
      <selection activeCell="D8" sqref="D8:E8"/>
    </sheetView>
  </sheetViews>
  <sheetFormatPr defaultColWidth="9" defaultRowHeight="13.8"/>
  <cols>
    <col min="1" max="3" width="5.6640625" style="6" customWidth="1"/>
    <col min="4" max="5" width="12.6640625" style="6" customWidth="1"/>
    <col min="6" max="8" width="4.109375" style="6" customWidth="1"/>
    <col min="9" max="9" width="5.33203125" style="6" customWidth="1"/>
    <col min="10" max="10" width="4.109375" style="6" customWidth="1"/>
    <col min="11" max="11" width="6.77734375" style="6" customWidth="1"/>
    <col min="12" max="12" width="6.109375" style="6" customWidth="1"/>
    <col min="13" max="14" width="4.109375" style="6" customWidth="1"/>
    <col min="15" max="15" width="3.77734375" style="6" customWidth="1"/>
    <col min="16" max="17" width="4.109375" style="6" customWidth="1"/>
    <col min="18" max="16384" width="9" style="6"/>
  </cols>
  <sheetData>
    <row r="1" spans="1:15" ht="22.2">
      <c r="B1" s="37"/>
      <c r="C1" s="2"/>
      <c r="D1" s="1"/>
      <c r="E1" s="3" t="s">
        <v>79</v>
      </c>
      <c r="F1" s="4"/>
      <c r="G1" s="4"/>
      <c r="H1" s="4"/>
      <c r="I1" s="4"/>
      <c r="J1" s="4"/>
      <c r="K1" s="5"/>
      <c r="L1" s="1"/>
      <c r="M1" s="1"/>
      <c r="N1" s="1"/>
      <c r="O1" s="1"/>
    </row>
    <row r="2" spans="1:15">
      <c r="A2" s="1"/>
      <c r="B2" s="1"/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>
      <c r="A3" s="126" t="s">
        <v>34</v>
      </c>
      <c r="B3" s="127"/>
      <c r="C3" s="127"/>
      <c r="D3" s="156">
        <v>46129</v>
      </c>
      <c r="E3" s="156"/>
      <c r="F3" s="164" t="s">
        <v>35</v>
      </c>
      <c r="G3" s="165"/>
      <c r="H3" s="153" t="s">
        <v>149</v>
      </c>
      <c r="I3" s="153"/>
      <c r="J3" s="153"/>
      <c r="K3" s="153"/>
      <c r="L3" s="153"/>
      <c r="M3" s="153"/>
      <c r="N3" s="153"/>
      <c r="O3" s="153"/>
    </row>
    <row r="4" spans="1:15" ht="15">
      <c r="A4" s="126" t="s">
        <v>36</v>
      </c>
      <c r="B4" s="127"/>
      <c r="C4" s="127"/>
      <c r="D4" s="156">
        <v>46128</v>
      </c>
      <c r="E4" s="156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">
      <c r="A5" s="126" t="s">
        <v>37</v>
      </c>
      <c r="B5" s="127"/>
      <c r="C5" s="127"/>
      <c r="D5" s="153" t="s">
        <v>152</v>
      </c>
      <c r="E5" s="153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">
      <c r="A6" s="126" t="s">
        <v>38</v>
      </c>
      <c r="B6" s="127"/>
      <c r="C6" s="127"/>
      <c r="D6" s="155" t="s">
        <v>155</v>
      </c>
      <c r="E6" s="155"/>
      <c r="F6" s="8" t="s">
        <v>58</v>
      </c>
      <c r="G6" s="8"/>
      <c r="H6" s="8"/>
      <c r="I6" s="8"/>
      <c r="J6" s="8"/>
      <c r="K6" s="8"/>
      <c r="L6" s="8"/>
      <c r="M6" s="8"/>
      <c r="N6" s="8"/>
      <c r="O6" s="8"/>
    </row>
    <row r="7" spans="1:15" ht="15">
      <c r="A7" s="126" t="s">
        <v>39</v>
      </c>
      <c r="B7" s="127"/>
      <c r="C7" s="127"/>
      <c r="D7" s="156">
        <v>46136</v>
      </c>
      <c r="E7" s="156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5">
      <c r="A8" s="126" t="s">
        <v>40</v>
      </c>
      <c r="B8" s="127"/>
      <c r="C8" s="127"/>
      <c r="D8" s="155" t="s">
        <v>155</v>
      </c>
      <c r="E8" s="155"/>
      <c r="F8" s="8" t="s">
        <v>58</v>
      </c>
      <c r="G8" s="8"/>
      <c r="H8" s="8"/>
      <c r="I8" s="8"/>
      <c r="J8" s="8"/>
      <c r="K8" s="8"/>
      <c r="L8" s="8"/>
      <c r="M8" s="8"/>
      <c r="N8" s="8"/>
      <c r="O8" s="8"/>
    </row>
    <row r="9" spans="1:15" ht="15">
      <c r="A9" s="126" t="s">
        <v>41</v>
      </c>
      <c r="B9" s="126"/>
      <c r="C9" s="126"/>
      <c r="D9" s="153" t="s">
        <v>147</v>
      </c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spans="1:15" ht="15">
      <c r="A10" s="126" t="s">
        <v>90</v>
      </c>
      <c r="B10" s="127"/>
      <c r="C10" s="127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spans="1:15">
      <c r="A11" s="117" t="s">
        <v>56</v>
      </c>
      <c r="B11" s="118"/>
      <c r="C11" s="119"/>
      <c r="D11" s="40" t="s">
        <v>132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</row>
    <row r="12" spans="1:15">
      <c r="A12" s="120"/>
      <c r="B12" s="121"/>
      <c r="C12" s="122"/>
      <c r="D12" s="40" t="s">
        <v>140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</row>
    <row r="13" spans="1:15">
      <c r="A13" s="120"/>
      <c r="B13" s="121"/>
      <c r="C13" s="122"/>
      <c r="D13" s="150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</row>
    <row r="14" spans="1:15">
      <c r="A14" s="123"/>
      <c r="B14" s="124"/>
      <c r="C14" s="125"/>
      <c r="D14" s="150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2"/>
    </row>
    <row r="15" spans="1:15" ht="15">
      <c r="A15" s="128" t="s">
        <v>74</v>
      </c>
      <c r="B15" s="128"/>
      <c r="C15" s="128"/>
      <c r="D15" s="154" t="s">
        <v>133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2"/>
    </row>
    <row r="16" spans="1:15" ht="15">
      <c r="A16" s="129" t="s">
        <v>75</v>
      </c>
      <c r="B16" s="130"/>
      <c r="C16" s="131"/>
      <c r="D16" s="150" t="s">
        <v>134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2"/>
    </row>
    <row r="17" spans="1:17">
      <c r="A17" s="117" t="s">
        <v>57</v>
      </c>
      <c r="B17" s="118"/>
      <c r="C17" s="119"/>
      <c r="D17" s="40" t="s">
        <v>141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</row>
    <row r="18" spans="1:17">
      <c r="A18" s="120"/>
      <c r="B18" s="121"/>
      <c r="C18" s="122"/>
      <c r="D18" s="40" t="s">
        <v>140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1:17">
      <c r="A19" s="120"/>
      <c r="B19" s="121"/>
      <c r="C19" s="122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spans="1:17">
      <c r="A20" s="123"/>
      <c r="B20" s="124"/>
      <c r="C20" s="125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spans="1:17" ht="18">
      <c r="A21" s="134" t="s">
        <v>76</v>
      </c>
      <c r="B21" s="135"/>
      <c r="C21" s="136"/>
      <c r="D21" s="154" t="s">
        <v>151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2"/>
    </row>
    <row r="22" spans="1:17" ht="15">
      <c r="A22" s="134" t="s">
        <v>77</v>
      </c>
      <c r="B22" s="135"/>
      <c r="C22" s="136"/>
      <c r="D22" s="150" t="s">
        <v>135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2"/>
    </row>
    <row r="23" spans="1:17" ht="15">
      <c r="A23" s="126" t="s">
        <v>42</v>
      </c>
      <c r="B23" s="127"/>
      <c r="C23" s="127"/>
      <c r="D23" s="171" t="s">
        <v>125</v>
      </c>
      <c r="E23" s="150"/>
      <c r="F23" s="172" t="s">
        <v>59</v>
      </c>
      <c r="G23" s="148"/>
      <c r="H23" s="148" t="s">
        <v>60</v>
      </c>
      <c r="I23" s="148"/>
      <c r="J23" s="148" t="s">
        <v>61</v>
      </c>
      <c r="K23" s="148"/>
      <c r="L23" s="148" t="s">
        <v>62</v>
      </c>
      <c r="M23" s="148"/>
      <c r="N23" s="148"/>
      <c r="O23" s="149"/>
      <c r="Q23" s="9"/>
    </row>
    <row r="24" spans="1:17" ht="15">
      <c r="A24" s="126" t="s">
        <v>43</v>
      </c>
      <c r="B24" s="127"/>
      <c r="C24" s="127"/>
      <c r="D24" s="150" t="s">
        <v>126</v>
      </c>
      <c r="E24" s="152"/>
      <c r="F24" s="178" t="s">
        <v>80</v>
      </c>
      <c r="G24" s="169"/>
      <c r="H24" s="169" t="s">
        <v>118</v>
      </c>
      <c r="I24" s="169"/>
      <c r="J24" s="170" t="s">
        <v>44</v>
      </c>
      <c r="K24" s="170"/>
      <c r="L24" s="169" t="s">
        <v>45</v>
      </c>
      <c r="M24" s="169"/>
      <c r="N24" s="169"/>
      <c r="O24" s="10"/>
    </row>
    <row r="25" spans="1:17" ht="15">
      <c r="A25" s="126" t="s">
        <v>46</v>
      </c>
      <c r="B25" s="127"/>
      <c r="C25" s="127"/>
      <c r="D25" s="154" t="s">
        <v>127</v>
      </c>
      <c r="E25" s="152"/>
      <c r="F25" s="173" t="s">
        <v>63</v>
      </c>
      <c r="G25" s="174"/>
      <c r="H25" s="173" t="s">
        <v>64</v>
      </c>
      <c r="I25" s="174"/>
      <c r="J25" s="173" t="s">
        <v>65</v>
      </c>
      <c r="K25" s="174"/>
      <c r="L25" s="11"/>
      <c r="M25" s="11"/>
      <c r="N25" s="11"/>
      <c r="O25" s="11"/>
    </row>
    <row r="26" spans="1:17" ht="15">
      <c r="A26" s="126" t="s">
        <v>47</v>
      </c>
      <c r="B26" s="127"/>
      <c r="C26" s="127"/>
      <c r="D26" s="153" t="s">
        <v>128</v>
      </c>
      <c r="E26" s="150"/>
      <c r="F26" s="175" t="s">
        <v>66</v>
      </c>
      <c r="G26" s="176"/>
      <c r="H26" s="176"/>
      <c r="I26" s="176"/>
      <c r="J26" s="176"/>
      <c r="K26" s="177"/>
      <c r="L26" s="11"/>
      <c r="M26" s="11"/>
      <c r="N26" s="11"/>
      <c r="O26" s="11"/>
    </row>
    <row r="27" spans="1:17" ht="15">
      <c r="A27" s="1"/>
      <c r="B27" s="1"/>
      <c r="C27" s="1"/>
      <c r="D27" s="1"/>
      <c r="E27" s="1"/>
      <c r="F27" s="144" t="s">
        <v>67</v>
      </c>
      <c r="G27" s="145"/>
      <c r="H27" s="145"/>
      <c r="I27" s="145"/>
      <c r="J27" s="145"/>
      <c r="K27" s="146"/>
      <c r="L27" s="12"/>
      <c r="M27" s="12"/>
      <c r="N27" s="12"/>
      <c r="O27" s="12"/>
    </row>
    <row r="28" spans="1:17" ht="19.8">
      <c r="A28" s="36" t="s">
        <v>115</v>
      </c>
      <c r="B28" s="1"/>
      <c r="C28" s="1"/>
      <c r="D28" s="1"/>
      <c r="E28" s="1"/>
      <c r="F28" s="144" t="s">
        <v>68</v>
      </c>
      <c r="G28" s="145"/>
      <c r="H28" s="145"/>
      <c r="I28" s="145"/>
      <c r="J28" s="145"/>
      <c r="K28" s="146"/>
      <c r="L28" s="12"/>
      <c r="M28" s="12"/>
      <c r="N28" s="12"/>
      <c r="O28" s="12"/>
    </row>
    <row r="29" spans="1:17" ht="19.8">
      <c r="A29" s="36" t="s">
        <v>116</v>
      </c>
      <c r="B29" s="1"/>
      <c r="C29" s="1"/>
      <c r="D29" s="1"/>
      <c r="E29" s="1"/>
      <c r="F29" s="144" t="s">
        <v>69</v>
      </c>
      <c r="G29" s="145"/>
      <c r="H29" s="145"/>
      <c r="I29" s="145"/>
      <c r="J29" s="145"/>
      <c r="K29" s="146"/>
      <c r="L29" s="12"/>
      <c r="M29" s="12"/>
      <c r="N29" s="12"/>
      <c r="O29" s="12"/>
    </row>
    <row r="30" spans="1:17" ht="15">
      <c r="A30" s="1"/>
      <c r="B30" s="1"/>
      <c r="C30" s="1"/>
      <c r="D30" s="1"/>
      <c r="E30" s="1"/>
      <c r="F30" s="144" t="s">
        <v>70</v>
      </c>
      <c r="G30" s="145"/>
      <c r="H30" s="145"/>
      <c r="I30" s="145"/>
      <c r="J30" s="145"/>
      <c r="K30" s="146"/>
      <c r="L30" s="12"/>
      <c r="M30" s="12"/>
      <c r="N30" s="12"/>
      <c r="O30" s="12"/>
    </row>
    <row r="31" spans="1:17" ht="15">
      <c r="A31" s="1"/>
      <c r="B31" s="1"/>
      <c r="C31" s="1"/>
      <c r="D31" s="1"/>
      <c r="E31" s="1"/>
      <c r="F31" s="179" t="s">
        <v>71</v>
      </c>
      <c r="G31" s="180"/>
      <c r="H31" s="180"/>
      <c r="I31" s="180"/>
      <c r="J31" s="180"/>
      <c r="K31" s="181"/>
      <c r="L31" s="12"/>
      <c r="M31" s="12"/>
      <c r="N31" s="12"/>
      <c r="O31" s="1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6.05" customHeight="1">
      <c r="A33" s="13" t="s">
        <v>48</v>
      </c>
      <c r="B33" s="137" t="s">
        <v>49</v>
      </c>
      <c r="C33" s="138"/>
      <c r="D33" s="141" t="s">
        <v>50</v>
      </c>
      <c r="E33" s="142"/>
      <c r="F33" s="142"/>
      <c r="G33" s="142"/>
      <c r="H33" s="141" t="s">
        <v>51</v>
      </c>
      <c r="I33" s="142"/>
      <c r="J33" s="141" t="s">
        <v>52</v>
      </c>
      <c r="K33" s="142"/>
      <c r="L33" s="137" t="s">
        <v>53</v>
      </c>
      <c r="M33" s="183"/>
      <c r="N33" s="183"/>
      <c r="O33" s="184"/>
    </row>
    <row r="34" spans="1:15">
      <c r="A34" s="14">
        <v>1</v>
      </c>
      <c r="B34" s="139"/>
      <c r="C34" s="140"/>
      <c r="D34" s="143" t="s">
        <v>129</v>
      </c>
      <c r="E34" s="143"/>
      <c r="F34" s="143"/>
      <c r="G34" s="143"/>
      <c r="H34" s="147">
        <v>140744</v>
      </c>
      <c r="I34" s="147"/>
      <c r="J34" s="158">
        <v>0.6</v>
      </c>
      <c r="K34" s="158"/>
      <c r="L34" s="16" t="str">
        <f>D24</f>
        <v>USD</v>
      </c>
      <c r="M34" s="106">
        <f t="shared" ref="M34:M39" si="0">H34*J34</f>
        <v>84446.399999999994</v>
      </c>
      <c r="N34" s="106"/>
      <c r="O34" s="107"/>
    </row>
    <row r="35" spans="1:15">
      <c r="A35" s="14">
        <v>2</v>
      </c>
      <c r="B35" s="139"/>
      <c r="C35" s="140"/>
      <c r="D35" s="143" t="s">
        <v>130</v>
      </c>
      <c r="E35" s="143"/>
      <c r="F35" s="143"/>
      <c r="G35" s="143"/>
      <c r="H35" s="147">
        <v>140744</v>
      </c>
      <c r="I35" s="147"/>
      <c r="J35" s="158">
        <v>0.3</v>
      </c>
      <c r="K35" s="158"/>
      <c r="L35" s="16" t="str">
        <f>IF(D35=0," ",D24)</f>
        <v>USD</v>
      </c>
      <c r="M35" s="106">
        <f t="shared" si="0"/>
        <v>42223.199999999997</v>
      </c>
      <c r="N35" s="106"/>
      <c r="O35" s="107"/>
    </row>
    <row r="36" spans="1:15">
      <c r="A36" s="14">
        <v>3</v>
      </c>
      <c r="B36" s="139"/>
      <c r="C36" s="140"/>
      <c r="D36" s="143" t="s">
        <v>136</v>
      </c>
      <c r="E36" s="143"/>
      <c r="F36" s="143"/>
      <c r="G36" s="143"/>
      <c r="H36" s="147">
        <v>0</v>
      </c>
      <c r="I36" s="147"/>
      <c r="J36" s="158">
        <v>0.7</v>
      </c>
      <c r="K36" s="158"/>
      <c r="L36" s="16" t="str">
        <f>IF(D36=0," ",D24)</f>
        <v>USD</v>
      </c>
      <c r="M36" s="106">
        <f t="shared" si="0"/>
        <v>0</v>
      </c>
      <c r="N36" s="106"/>
      <c r="O36" s="107"/>
    </row>
    <row r="37" spans="1:15" ht="16.2">
      <c r="A37" s="14">
        <v>4</v>
      </c>
      <c r="B37" s="43"/>
      <c r="C37" s="44"/>
      <c r="D37" s="139" t="s">
        <v>138</v>
      </c>
      <c r="E37" s="160"/>
      <c r="F37" s="160"/>
      <c r="G37" s="65"/>
      <c r="H37" s="159">
        <v>56483</v>
      </c>
      <c r="I37" s="65"/>
      <c r="J37" s="163">
        <v>0.55000000000000004</v>
      </c>
      <c r="K37" s="65"/>
      <c r="L37" s="16" t="s">
        <v>80</v>
      </c>
      <c r="M37" s="106">
        <f t="shared" si="0"/>
        <v>31065.65</v>
      </c>
      <c r="N37" s="106"/>
      <c r="O37" s="107"/>
    </row>
    <row r="38" spans="1:15" ht="30" customHeight="1">
      <c r="A38" s="14">
        <v>5</v>
      </c>
      <c r="B38" s="43"/>
      <c r="C38" s="44"/>
      <c r="D38" s="139" t="s">
        <v>146</v>
      </c>
      <c r="E38" s="160"/>
      <c r="F38" s="160"/>
      <c r="G38" s="65"/>
      <c r="H38" s="159">
        <v>56483</v>
      </c>
      <c r="I38" s="65"/>
      <c r="J38" s="163">
        <v>0.5</v>
      </c>
      <c r="K38" s="65"/>
      <c r="L38" s="16" t="s">
        <v>80</v>
      </c>
      <c r="M38" s="106">
        <f t="shared" si="0"/>
        <v>28241.5</v>
      </c>
      <c r="N38" s="106"/>
      <c r="O38" s="107"/>
    </row>
    <row r="39" spans="1:15" ht="27.45" customHeight="1">
      <c r="A39" s="14">
        <v>6</v>
      </c>
      <c r="B39" s="43"/>
      <c r="C39" s="44"/>
      <c r="D39" s="139" t="s">
        <v>139</v>
      </c>
      <c r="E39" s="160"/>
      <c r="F39" s="160"/>
      <c r="G39" s="65"/>
      <c r="H39" s="159">
        <v>137545</v>
      </c>
      <c r="I39" s="65"/>
      <c r="J39" s="163">
        <v>0.55000000000000004</v>
      </c>
      <c r="K39" s="65"/>
      <c r="L39" s="16" t="s">
        <v>80</v>
      </c>
      <c r="M39" s="106">
        <f t="shared" si="0"/>
        <v>75649.75</v>
      </c>
      <c r="N39" s="106"/>
      <c r="O39" s="107"/>
    </row>
    <row r="40" spans="1:15" ht="16.2">
      <c r="A40" s="14">
        <v>7</v>
      </c>
      <c r="B40" s="43"/>
      <c r="C40" s="44"/>
      <c r="D40" s="139" t="s">
        <v>145</v>
      </c>
      <c r="E40" s="160"/>
      <c r="F40" s="160"/>
      <c r="G40" s="65"/>
      <c r="H40" s="159">
        <v>3824</v>
      </c>
      <c r="I40" s="65"/>
      <c r="J40" s="163">
        <v>0.55000000000000004</v>
      </c>
      <c r="K40" s="65"/>
      <c r="L40" s="16" t="s">
        <v>80</v>
      </c>
      <c r="M40" s="106">
        <f>H40*J40</f>
        <v>2103.2000000000003</v>
      </c>
      <c r="N40" s="106"/>
      <c r="O40" s="107"/>
    </row>
    <row r="41" spans="1:15" ht="16.2">
      <c r="A41" s="14">
        <v>8</v>
      </c>
      <c r="B41" s="43"/>
      <c r="C41" s="44"/>
      <c r="D41" s="161" t="s">
        <v>153</v>
      </c>
      <c r="E41" s="160"/>
      <c r="F41" s="160"/>
      <c r="G41" s="65"/>
      <c r="H41" s="159">
        <v>14454</v>
      </c>
      <c r="I41" s="65"/>
      <c r="J41" s="163">
        <v>0.52</v>
      </c>
      <c r="K41" s="65"/>
      <c r="L41" s="16" t="s">
        <v>80</v>
      </c>
      <c r="M41" s="106">
        <f t="shared" ref="M41:M42" si="1">H41*J41</f>
        <v>7516.08</v>
      </c>
      <c r="N41" s="106"/>
      <c r="O41" s="107"/>
    </row>
    <row r="42" spans="1:15" ht="16.2">
      <c r="A42" s="14">
        <v>9</v>
      </c>
      <c r="B42" s="43"/>
      <c r="C42" s="44"/>
      <c r="D42" s="162" t="s">
        <v>154</v>
      </c>
      <c r="E42" s="160"/>
      <c r="F42" s="160"/>
      <c r="G42" s="65"/>
      <c r="H42" s="159">
        <v>14454</v>
      </c>
      <c r="I42" s="65"/>
      <c r="J42" s="163">
        <v>0.5</v>
      </c>
      <c r="K42" s="65"/>
      <c r="L42" s="16" t="s">
        <v>80</v>
      </c>
      <c r="M42" s="106">
        <f t="shared" si="1"/>
        <v>7227</v>
      </c>
      <c r="N42" s="106"/>
      <c r="O42" s="107"/>
    </row>
    <row r="43" spans="1:15">
      <c r="A43" s="14">
        <v>10</v>
      </c>
      <c r="B43" s="139"/>
      <c r="C43" s="140"/>
      <c r="D43" s="139" t="s">
        <v>137</v>
      </c>
      <c r="E43" s="157"/>
      <c r="F43" s="157"/>
      <c r="G43" s="140"/>
      <c r="H43" s="147">
        <v>1</v>
      </c>
      <c r="I43" s="147"/>
      <c r="J43" s="158">
        <f>SUM(M34:M42)*0.1</f>
        <v>27847.278000000006</v>
      </c>
      <c r="K43" s="158"/>
      <c r="L43" s="16" t="str">
        <f>IF(D43=0," ",D24)</f>
        <v>USD</v>
      </c>
      <c r="M43" s="106">
        <f>H43*J43</f>
        <v>27847.278000000006</v>
      </c>
      <c r="N43" s="106"/>
      <c r="O43" s="107"/>
    </row>
    <row r="44" spans="1:15">
      <c r="A44" s="14"/>
      <c r="B44" s="139"/>
      <c r="C44" s="140"/>
      <c r="D44" s="143"/>
      <c r="E44" s="143"/>
      <c r="F44" s="143"/>
      <c r="G44" s="143"/>
      <c r="H44" s="147"/>
      <c r="I44" s="147"/>
      <c r="J44" s="158"/>
      <c r="K44" s="158"/>
      <c r="L44" s="16" t="str">
        <f>IF(D44=0," ",D24)</f>
        <v xml:space="preserve"> </v>
      </c>
      <c r="M44" s="106"/>
      <c r="N44" s="106"/>
      <c r="O44" s="107"/>
    </row>
    <row r="45" spans="1:15">
      <c r="A45" s="15"/>
      <c r="B45" s="132"/>
      <c r="C45" s="133"/>
      <c r="D45" s="167" t="s">
        <v>54</v>
      </c>
      <c r="E45" s="168"/>
      <c r="F45" s="168"/>
      <c r="G45" s="168"/>
      <c r="H45" s="182"/>
      <c r="I45" s="182"/>
      <c r="J45" s="166"/>
      <c r="K45" s="166"/>
      <c r="L45" s="16" t="str">
        <f>D24</f>
        <v>USD</v>
      </c>
      <c r="M45" s="106">
        <f>SUM(M34:O44)</f>
        <v>306320.05800000002</v>
      </c>
      <c r="N45" s="106"/>
      <c r="O45" s="107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6" t="s">
        <v>55</v>
      </c>
      <c r="B47" s="116" t="s">
        <v>150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5">
      <c r="B48" s="116" t="s">
        <v>144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</row>
    <row r="49" spans="1:15"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</row>
    <row r="50" spans="1:15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</row>
    <row r="51" spans="1:15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</row>
    <row r="53" spans="1:15" ht="15">
      <c r="A53" s="6" t="s">
        <v>89</v>
      </c>
    </row>
    <row r="54" spans="1:15">
      <c r="B54" s="116" t="s">
        <v>148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</row>
    <row r="57" spans="1:15" ht="16.2">
      <c r="A57" s="110" t="s">
        <v>112</v>
      </c>
      <c r="B57" s="110"/>
      <c r="C57" s="110" t="s">
        <v>113</v>
      </c>
      <c r="D57" s="110"/>
      <c r="E57" s="110" t="s">
        <v>114</v>
      </c>
      <c r="F57" s="110"/>
      <c r="G57" s="110"/>
      <c r="H57" s="111" t="s">
        <v>4</v>
      </c>
      <c r="I57" s="112"/>
      <c r="J57" s="111" t="s">
        <v>5</v>
      </c>
      <c r="K57" s="112"/>
      <c r="L57" s="113" t="s">
        <v>6</v>
      </c>
      <c r="M57" s="114"/>
      <c r="N57" s="114"/>
      <c r="O57" s="115"/>
    </row>
    <row r="58" spans="1:15" ht="16.2">
      <c r="A58" s="69"/>
      <c r="B58" s="69"/>
      <c r="C58" s="69"/>
      <c r="D58" s="69"/>
      <c r="E58" s="69"/>
      <c r="F58" s="69"/>
      <c r="G58" s="69"/>
      <c r="H58" s="108"/>
      <c r="I58" s="108"/>
      <c r="J58" s="109"/>
      <c r="K58" s="109"/>
      <c r="L58" s="16" t="s">
        <v>80</v>
      </c>
      <c r="M58" s="106">
        <f>H58*J58</f>
        <v>0</v>
      </c>
      <c r="N58" s="106"/>
      <c r="O58" s="107"/>
    </row>
    <row r="59" spans="1:15" ht="16.2">
      <c r="A59" s="69"/>
      <c r="B59" s="69"/>
      <c r="C59" s="69"/>
      <c r="D59" s="69"/>
      <c r="E59" s="69"/>
      <c r="F59" s="69"/>
      <c r="G59" s="69"/>
      <c r="H59" s="108"/>
      <c r="I59" s="108"/>
      <c r="J59" s="109"/>
      <c r="K59" s="109"/>
      <c r="L59" s="16" t="str">
        <f>IF(D59=0," ",D36)</f>
        <v xml:space="preserve"> </v>
      </c>
      <c r="M59" s="106">
        <f>H59*J59</f>
        <v>0</v>
      </c>
      <c r="N59" s="106"/>
      <c r="O59" s="107"/>
    </row>
    <row r="60" spans="1:15" ht="16.2">
      <c r="A60" s="69"/>
      <c r="B60" s="69"/>
      <c r="C60" s="69"/>
      <c r="D60" s="69"/>
      <c r="E60" s="69"/>
      <c r="F60" s="69"/>
      <c r="G60" s="69"/>
      <c r="H60" s="108"/>
      <c r="I60" s="108"/>
      <c r="J60" s="109"/>
      <c r="K60" s="109"/>
      <c r="L60" s="16" t="str">
        <f>IF(D60=0," ",D43)</f>
        <v xml:space="preserve"> </v>
      </c>
      <c r="M60" s="106">
        <f>H60*J60</f>
        <v>0</v>
      </c>
      <c r="N60" s="106"/>
      <c r="O60" s="107"/>
    </row>
  </sheetData>
  <sheetProtection selectLockedCells="1"/>
  <mergeCells count="146">
    <mergeCell ref="B50:O50"/>
    <mergeCell ref="B51:O51"/>
    <mergeCell ref="F31:K31"/>
    <mergeCell ref="B47:O47"/>
    <mergeCell ref="B48:O48"/>
    <mergeCell ref="B49:O49"/>
    <mergeCell ref="H45:I45"/>
    <mergeCell ref="J36:K36"/>
    <mergeCell ref="J44:K44"/>
    <mergeCell ref="M36:O36"/>
    <mergeCell ref="M45:O45"/>
    <mergeCell ref="M35:O35"/>
    <mergeCell ref="L33:O33"/>
    <mergeCell ref="M34:O34"/>
    <mergeCell ref="J34:K34"/>
    <mergeCell ref="J35:K35"/>
    <mergeCell ref="M37:O37"/>
    <mergeCell ref="M38:O38"/>
    <mergeCell ref="M39:O39"/>
    <mergeCell ref="M40:O40"/>
    <mergeCell ref="M43:O43"/>
    <mergeCell ref="M44:O44"/>
    <mergeCell ref="D39:G39"/>
    <mergeCell ref="D40:G40"/>
    <mergeCell ref="F23:G23"/>
    <mergeCell ref="H23:I23"/>
    <mergeCell ref="J23:K23"/>
    <mergeCell ref="F25:G25"/>
    <mergeCell ref="H25:I25"/>
    <mergeCell ref="J25:K25"/>
    <mergeCell ref="F26:K26"/>
    <mergeCell ref="F24:G24"/>
    <mergeCell ref="D25:E25"/>
    <mergeCell ref="D26:E26"/>
    <mergeCell ref="F3:G3"/>
    <mergeCell ref="J45:K45"/>
    <mergeCell ref="D45:G45"/>
    <mergeCell ref="H33:I33"/>
    <mergeCell ref="H34:I34"/>
    <mergeCell ref="H35:I35"/>
    <mergeCell ref="H24:I24"/>
    <mergeCell ref="J24:K24"/>
    <mergeCell ref="H40:I40"/>
    <mergeCell ref="J37:K37"/>
    <mergeCell ref="J38:K38"/>
    <mergeCell ref="J39:K39"/>
    <mergeCell ref="J40:K40"/>
    <mergeCell ref="D44:G44"/>
    <mergeCell ref="J33:K33"/>
    <mergeCell ref="D4:E4"/>
    <mergeCell ref="D5:E5"/>
    <mergeCell ref="H43:I43"/>
    <mergeCell ref="H44:I44"/>
    <mergeCell ref="D9:O9"/>
    <mergeCell ref="D10:O10"/>
    <mergeCell ref="D24:E24"/>
    <mergeCell ref="L24:N24"/>
    <mergeCell ref="D23:E23"/>
    <mergeCell ref="D43:G43"/>
    <mergeCell ref="F28:K28"/>
    <mergeCell ref="F29:K29"/>
    <mergeCell ref="F30:K30"/>
    <mergeCell ref="J43:K43"/>
    <mergeCell ref="H37:I37"/>
    <mergeCell ref="H38:I38"/>
    <mergeCell ref="H39:I39"/>
    <mergeCell ref="D37:G37"/>
    <mergeCell ref="D38:G38"/>
    <mergeCell ref="D41:G41"/>
    <mergeCell ref="D42:G42"/>
    <mergeCell ref="H41:I41"/>
    <mergeCell ref="H42:I42"/>
    <mergeCell ref="J41:K41"/>
    <mergeCell ref="J42:K42"/>
    <mergeCell ref="B34:C34"/>
    <mergeCell ref="L23:O23"/>
    <mergeCell ref="A3:C3"/>
    <mergeCell ref="A4:C4"/>
    <mergeCell ref="A5:C5"/>
    <mergeCell ref="A6:C6"/>
    <mergeCell ref="D22:O22"/>
    <mergeCell ref="D20:O20"/>
    <mergeCell ref="D15:O15"/>
    <mergeCell ref="D16:O16"/>
    <mergeCell ref="D19:O19"/>
    <mergeCell ref="A9:C9"/>
    <mergeCell ref="A7:C7"/>
    <mergeCell ref="A10:C10"/>
    <mergeCell ref="A8:C8"/>
    <mergeCell ref="A11:C14"/>
    <mergeCell ref="D6:E6"/>
    <mergeCell ref="D7:E7"/>
    <mergeCell ref="D8:E8"/>
    <mergeCell ref="D14:O14"/>
    <mergeCell ref="D21:O21"/>
    <mergeCell ref="D13:O13"/>
    <mergeCell ref="D3:E3"/>
    <mergeCell ref="H3:O3"/>
    <mergeCell ref="J57:K57"/>
    <mergeCell ref="L57:O57"/>
    <mergeCell ref="B54:O54"/>
    <mergeCell ref="A17:C20"/>
    <mergeCell ref="A26:C26"/>
    <mergeCell ref="A15:C15"/>
    <mergeCell ref="A16:C16"/>
    <mergeCell ref="A25:C25"/>
    <mergeCell ref="B45:C45"/>
    <mergeCell ref="A21:C21"/>
    <mergeCell ref="A22:C22"/>
    <mergeCell ref="B33:C33"/>
    <mergeCell ref="B43:C43"/>
    <mergeCell ref="B44:C44"/>
    <mergeCell ref="A23:C23"/>
    <mergeCell ref="A24:C24"/>
    <mergeCell ref="D33:G33"/>
    <mergeCell ref="D34:G34"/>
    <mergeCell ref="D35:G35"/>
    <mergeCell ref="D36:G36"/>
    <mergeCell ref="F27:K27"/>
    <mergeCell ref="H36:I36"/>
    <mergeCell ref="B35:C35"/>
    <mergeCell ref="B36:C36"/>
    <mergeCell ref="M41:O41"/>
    <mergeCell ref="M42:O42"/>
    <mergeCell ref="A60:B60"/>
    <mergeCell ref="C60:D60"/>
    <mergeCell ref="E60:G60"/>
    <mergeCell ref="H60:I60"/>
    <mergeCell ref="J60:K60"/>
    <mergeCell ref="M60:O60"/>
    <mergeCell ref="A59:B59"/>
    <mergeCell ref="C59:D59"/>
    <mergeCell ref="E59:G59"/>
    <mergeCell ref="H59:I59"/>
    <mergeCell ref="J59:K59"/>
    <mergeCell ref="M59:O59"/>
    <mergeCell ref="A58:B58"/>
    <mergeCell ref="C58:D58"/>
    <mergeCell ref="E58:G58"/>
    <mergeCell ref="H58:I58"/>
    <mergeCell ref="J58:K58"/>
    <mergeCell ref="M58:O58"/>
    <mergeCell ref="A57:B57"/>
    <mergeCell ref="C57:D57"/>
    <mergeCell ref="E57:G57"/>
    <mergeCell ref="H57:I57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6632-E469-4350-9993-B18BBBC876AF}">
  <dimension ref="A1:Q28"/>
  <sheetViews>
    <sheetView topLeftCell="A10" workbookViewId="0">
      <selection activeCell="U19" sqref="U19"/>
    </sheetView>
  </sheetViews>
  <sheetFormatPr defaultColWidth="9" defaultRowHeight="13.8"/>
  <cols>
    <col min="1" max="12" width="5.6640625" style="18" customWidth="1"/>
    <col min="13" max="13" width="5.21875" style="18" customWidth="1"/>
    <col min="14" max="14" width="5.109375" style="18" customWidth="1"/>
    <col min="15" max="15" width="3.6640625" style="18" customWidth="1"/>
    <col min="16" max="17" width="5.6640625" style="18" customWidth="1"/>
    <col min="18" max="16384" width="9" style="18"/>
  </cols>
  <sheetData>
    <row r="1" spans="1:17" s="17" customFormat="1" ht="30" customHeight="1">
      <c r="A1" s="188" t="s">
        <v>117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ht="23.55" customHeight="1">
      <c r="A2" s="188" t="s">
        <v>16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ht="15">
      <c r="F3" s="19" t="s">
        <v>15</v>
      </c>
      <c r="H3" s="201">
        <f>銷售資料!D3</f>
        <v>46129</v>
      </c>
      <c r="I3" s="201"/>
    </row>
    <row r="5" spans="1:17" ht="16.05" customHeight="1">
      <c r="A5" s="189" t="s">
        <v>0</v>
      </c>
      <c r="B5" s="190"/>
      <c r="C5" s="191"/>
      <c r="D5" s="198" t="str">
        <f>銷售資料!D9</f>
        <v xml:space="preserve">JVCKENWOOD Corporation </v>
      </c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200"/>
    </row>
    <row r="6" spans="1:17" ht="15">
      <c r="A6" s="189" t="s">
        <v>8</v>
      </c>
      <c r="B6" s="190"/>
      <c r="C6" s="191"/>
      <c r="D6" s="192">
        <f>銷售資料!D4</f>
        <v>46128</v>
      </c>
      <c r="E6" s="193"/>
      <c r="F6" s="193"/>
      <c r="G6" s="193"/>
      <c r="H6" s="194"/>
      <c r="I6" s="189" t="s">
        <v>1</v>
      </c>
      <c r="J6" s="190"/>
      <c r="K6" s="191"/>
      <c r="L6" s="204" t="str">
        <f>銷售資料!D6</f>
        <v>SA2604014JP</v>
      </c>
      <c r="M6" s="205"/>
      <c r="N6" s="205"/>
      <c r="O6" s="205"/>
      <c r="P6" s="205"/>
      <c r="Q6" s="206"/>
    </row>
    <row r="7" spans="1:17" ht="15">
      <c r="A7" s="189" t="s">
        <v>9</v>
      </c>
      <c r="B7" s="190"/>
      <c r="C7" s="191"/>
      <c r="D7" s="195" t="str">
        <f>銷售資料!D5</f>
        <v>2025CE市販事企-477</v>
      </c>
      <c r="E7" s="196"/>
      <c r="F7" s="196"/>
      <c r="G7" s="196"/>
      <c r="H7" s="197"/>
      <c r="I7" s="189" t="s">
        <v>10</v>
      </c>
      <c r="J7" s="190"/>
      <c r="K7" s="191"/>
      <c r="L7" s="210">
        <f>銷售資料!D7</f>
        <v>46136</v>
      </c>
      <c r="M7" s="211"/>
      <c r="N7" s="211"/>
      <c r="O7" s="211"/>
      <c r="P7" s="211"/>
      <c r="Q7" s="212"/>
    </row>
    <row r="8" spans="1:17" ht="15">
      <c r="A8" s="189" t="s">
        <v>11</v>
      </c>
      <c r="B8" s="190"/>
      <c r="C8" s="191"/>
      <c r="D8" s="198" t="str">
        <f>銷售資料!D23</f>
        <v>其他</v>
      </c>
      <c r="E8" s="199"/>
      <c r="F8" s="199"/>
      <c r="G8" s="199"/>
      <c r="H8" s="200"/>
      <c r="I8" s="189" t="s">
        <v>13</v>
      </c>
      <c r="J8" s="190"/>
      <c r="K8" s="191"/>
      <c r="L8" s="198" t="str">
        <f>銷售資料!D25</f>
        <v>應稅</v>
      </c>
      <c r="M8" s="199"/>
      <c r="N8" s="199"/>
      <c r="O8" s="199"/>
      <c r="P8" s="199"/>
      <c r="Q8" s="200"/>
    </row>
    <row r="9" spans="1:17" ht="15">
      <c r="A9" s="189" t="s">
        <v>14</v>
      </c>
      <c r="B9" s="190"/>
      <c r="C9" s="191"/>
      <c r="D9" s="198" t="str">
        <f>銷售資料!D26</f>
        <v xml:space="preserve"> 月結_45_天票</v>
      </c>
      <c r="E9" s="199"/>
      <c r="F9" s="199"/>
      <c r="G9" s="199"/>
      <c r="H9" s="200"/>
      <c r="I9" s="189" t="s">
        <v>12</v>
      </c>
      <c r="J9" s="190"/>
      <c r="K9" s="191"/>
      <c r="L9" s="198" t="str">
        <f>銷售資料!D24</f>
        <v>USD</v>
      </c>
      <c r="M9" s="199"/>
      <c r="N9" s="199"/>
      <c r="O9" s="199"/>
      <c r="P9" s="199"/>
      <c r="Q9" s="200"/>
    </row>
    <row r="10" spans="1:17" ht="16.5" customHeight="1">
      <c r="A10" s="20" t="s">
        <v>2</v>
      </c>
      <c r="B10" s="202" t="s">
        <v>3</v>
      </c>
      <c r="C10" s="203"/>
      <c r="D10" s="202" t="s">
        <v>17</v>
      </c>
      <c r="E10" s="203"/>
      <c r="F10" s="203"/>
      <c r="G10" s="203"/>
      <c r="H10" s="203"/>
      <c r="I10" s="203"/>
      <c r="J10" s="202" t="s">
        <v>4</v>
      </c>
      <c r="K10" s="203"/>
      <c r="L10" s="202" t="s">
        <v>5</v>
      </c>
      <c r="M10" s="203"/>
      <c r="N10" s="207" t="s">
        <v>6</v>
      </c>
      <c r="O10" s="208"/>
      <c r="P10" s="208"/>
      <c r="Q10" s="209"/>
    </row>
    <row r="11" spans="1:17">
      <c r="A11" s="47">
        <f>IF(銷售資料!A34=0," ",銷售資料!A34)</f>
        <v>1</v>
      </c>
      <c r="B11" s="166" t="str">
        <f>IF(銷售資料!B34=0," ",銷售資料!B34)</f>
        <v xml:space="preserve"> </v>
      </c>
      <c r="C11" s="185"/>
      <c r="D11" s="186" t="str">
        <f>IF(銷售資料!D34=0," ",銷售資料!D34)</f>
        <v>A&amp;W Phonelink SDK</v>
      </c>
      <c r="E11" s="186"/>
      <c r="F11" s="186"/>
      <c r="G11" s="186"/>
      <c r="H11" s="186"/>
      <c r="I11" s="186"/>
      <c r="J11" s="182">
        <f>IF(銷售資料!H34=0," ",銷售資料!H34)</f>
        <v>140744</v>
      </c>
      <c r="K11" s="182"/>
      <c r="L11" s="187">
        <f>IF(銷售資料!J34=0," ",銷售資料!J34)</f>
        <v>0.6</v>
      </c>
      <c r="M11" s="187"/>
      <c r="N11" s="16" t="str">
        <f>IF(銷售資料!L34=0," ",銷售資料!L34)</f>
        <v>USD</v>
      </c>
      <c r="O11" s="106">
        <f>IF(銷售資料!M34=0," ",銷售資料!M34)</f>
        <v>84446.399999999994</v>
      </c>
      <c r="P11" s="106"/>
      <c r="Q11" s="107"/>
    </row>
    <row r="12" spans="1:17">
      <c r="A12" s="47">
        <f>IF(銷售資料!A35=0," ",銷售資料!A35)</f>
        <v>2</v>
      </c>
      <c r="B12" s="166" t="str">
        <f>IF(銷售資料!B35=0," ",銷售資料!B35)</f>
        <v xml:space="preserve"> </v>
      </c>
      <c r="C12" s="185"/>
      <c r="D12" s="220" t="str">
        <f>IF(銷售資料!D35=0," ",銷售資料!D35)</f>
        <v>Alango VCP</v>
      </c>
      <c r="E12" s="220"/>
      <c r="F12" s="220"/>
      <c r="G12" s="220"/>
      <c r="H12" s="220"/>
      <c r="I12" s="220"/>
      <c r="J12" s="182">
        <f>IF(銷售資料!H35=0," ",銷售資料!H35)</f>
        <v>140744</v>
      </c>
      <c r="K12" s="182"/>
      <c r="L12" s="187">
        <f>IF(銷售資料!J35=0," ",銷售資料!J35)</f>
        <v>0.3</v>
      </c>
      <c r="M12" s="187"/>
      <c r="N12" s="16" t="str">
        <f>IF(銷售資料!L35=0," ",銷售資料!L35)</f>
        <v>USD</v>
      </c>
      <c r="O12" s="106">
        <f>IF(銷售資料!M35=0," ",銷售資料!M35)</f>
        <v>42223.199999999997</v>
      </c>
      <c r="P12" s="106"/>
      <c r="Q12" s="107"/>
    </row>
    <row r="13" spans="1:17">
      <c r="A13" s="47">
        <f>IF(銷售資料!A36=0," ",銷售資料!A36)</f>
        <v>3</v>
      </c>
      <c r="B13" s="166" t="str">
        <f>IF(銷售資料!B36=0," ",銷售資料!B36)</f>
        <v xml:space="preserve"> </v>
      </c>
      <c r="C13" s="185"/>
      <c r="D13" s="186" t="str">
        <f>IF(銷售資料!D36=0," ",銷售資料!D36)</f>
        <v>Phonelink for Linux</v>
      </c>
      <c r="E13" s="186"/>
      <c r="F13" s="186"/>
      <c r="G13" s="186"/>
      <c r="H13" s="186"/>
      <c r="I13" s="186"/>
      <c r="J13" s="182" t="str">
        <f>IF(銷售資料!H36=0," ",銷售資料!H36)</f>
        <v xml:space="preserve"> </v>
      </c>
      <c r="K13" s="182"/>
      <c r="L13" s="187">
        <f>IF(銷售資料!J36=0," ",銷售資料!J36)</f>
        <v>0.7</v>
      </c>
      <c r="M13" s="187"/>
      <c r="N13" s="16" t="str">
        <f>IF(銷售資料!L36=0," ",銷售資料!L36)</f>
        <v>USD</v>
      </c>
      <c r="O13" s="106" t="str">
        <f>IF(銷售資料!M36=0," ",銷售資料!M36)</f>
        <v xml:space="preserve"> </v>
      </c>
      <c r="P13" s="106"/>
      <c r="Q13" s="107"/>
    </row>
    <row r="14" spans="1:17">
      <c r="A14" s="47">
        <f>IF(銷售資料!A37=0," ",銷售資料!A37)</f>
        <v>4</v>
      </c>
      <c r="B14" s="166" t="str">
        <f>IF(銷售資料!B37=0," ",銷售資料!B37)</f>
        <v xml:space="preserve"> </v>
      </c>
      <c r="C14" s="185"/>
      <c r="D14" s="186" t="str">
        <f>IF(銷售資料!D37=0," ",銷售資料!D37)</f>
        <v>PhoneLink SDK Voice Trigger</v>
      </c>
      <c r="E14" s="186"/>
      <c r="F14" s="186"/>
      <c r="G14" s="186"/>
      <c r="H14" s="186"/>
      <c r="I14" s="186"/>
      <c r="J14" s="182">
        <f>IF(銷售資料!H37=0," ",銷售資料!H37)</f>
        <v>56483</v>
      </c>
      <c r="K14" s="182"/>
      <c r="L14" s="187">
        <f>IF(銷售資料!J37=0," ",銷售資料!J37)</f>
        <v>0.55000000000000004</v>
      </c>
      <c r="M14" s="187"/>
      <c r="N14" s="16" t="str">
        <f>IF(銷售資料!L37=0," ",銷售資料!L37)</f>
        <v>USD</v>
      </c>
      <c r="O14" s="106">
        <f>IF(銷售資料!M37=0," ",銷售資料!M37)</f>
        <v>31065.65</v>
      </c>
      <c r="P14" s="106"/>
      <c r="Q14" s="107"/>
    </row>
    <row r="15" spans="1:17">
      <c r="A15" s="47">
        <f>IF(銷售資料!A38=0," ",銷售資料!A38)</f>
        <v>5</v>
      </c>
      <c r="B15" s="166" t="str">
        <f>IF(銷售資料!B38=0," ",銷售資料!B38)</f>
        <v xml:space="preserve"> </v>
      </c>
      <c r="C15" s="185"/>
      <c r="D15" s="220" t="str">
        <f>IF(銷售資料!D38=0," ",銷售資料!D38)</f>
        <v>Alango Voice Communication Package for Voice Trigger</v>
      </c>
      <c r="E15" s="220"/>
      <c r="F15" s="220"/>
      <c r="G15" s="220"/>
      <c r="H15" s="220"/>
      <c r="I15" s="220"/>
      <c r="J15" s="182">
        <f>IF(銷售資料!H38=0," ",銷售資料!H38)</f>
        <v>56483</v>
      </c>
      <c r="K15" s="182"/>
      <c r="L15" s="187">
        <f>IF(銷售資料!J38=0," ",銷售資料!J38)</f>
        <v>0.5</v>
      </c>
      <c r="M15" s="187"/>
      <c r="N15" s="16" t="str">
        <f>IF(銷售資料!L38=0," ",銷售資料!L38)</f>
        <v>USD</v>
      </c>
      <c r="O15" s="106">
        <f>IF(銷售資料!M38=0," ",銷售資料!M38)</f>
        <v>28241.5</v>
      </c>
      <c r="P15" s="106"/>
      <c r="Q15" s="107"/>
    </row>
    <row r="16" spans="1:17">
      <c r="A16" s="47">
        <f>IF(銷售資料!A39=0," ",銷售資料!A39)</f>
        <v>6</v>
      </c>
      <c r="B16" s="166" t="str">
        <f>IF(銷售資料!B39=0," ",銷售資料!B39)</f>
        <v xml:space="preserve"> </v>
      </c>
      <c r="C16" s="185"/>
      <c r="D16" s="186" t="str">
        <f>IF(銷售資料!D39=0," ",銷售資料!D39)</f>
        <v>A&amp;W Phonelink SDK for Linux Y22 BT5.0</v>
      </c>
      <c r="E16" s="186"/>
      <c r="F16" s="186"/>
      <c r="G16" s="186"/>
      <c r="H16" s="186"/>
      <c r="I16" s="186"/>
      <c r="J16" s="182">
        <f>IF(銷售資料!H39=0," ",銷售資料!H39)</f>
        <v>137545</v>
      </c>
      <c r="K16" s="182"/>
      <c r="L16" s="187">
        <f>IF(銷售資料!J39=0," ",銷售資料!J39)</f>
        <v>0.55000000000000004</v>
      </c>
      <c r="M16" s="187"/>
      <c r="N16" s="16" t="str">
        <f>IF(銷售資料!L39=0," ",銷售資料!L39)</f>
        <v>USD</v>
      </c>
      <c r="O16" s="106">
        <f>IF(銷售資料!M39=0," ",銷售資料!M39)</f>
        <v>75649.75</v>
      </c>
      <c r="P16" s="106"/>
      <c r="Q16" s="107"/>
    </row>
    <row r="17" spans="1:17">
      <c r="A17" s="47">
        <f>IF(銷售資料!A40=0," ",銷售資料!A40)</f>
        <v>7</v>
      </c>
      <c r="B17" s="166" t="str">
        <f>IF(銷售資料!B40=0," ",銷售資料!B40)</f>
        <v xml:space="preserve"> </v>
      </c>
      <c r="C17" s="185"/>
      <c r="D17" s="186" t="str">
        <f>IF(銷售資料!D40=0," ",銷售資料!D40)</f>
        <v>A&amp;W PhoneLink SDK for Sunplus Project</v>
      </c>
      <c r="E17" s="186"/>
      <c r="F17" s="186"/>
      <c r="G17" s="186"/>
      <c r="H17" s="186"/>
      <c r="I17" s="186"/>
      <c r="J17" s="182">
        <f>IF(銷售資料!H40=0," ",銷售資料!H40)</f>
        <v>3824</v>
      </c>
      <c r="K17" s="182"/>
      <c r="L17" s="187">
        <f>IF(銷售資料!J40=0," ",銷售資料!J40)</f>
        <v>0.55000000000000004</v>
      </c>
      <c r="M17" s="187"/>
      <c r="N17" s="16" t="str">
        <f>IF(銷售資料!L40=0," ",銷售資料!L40)</f>
        <v>USD</v>
      </c>
      <c r="O17" s="106">
        <f>IF(銷售資料!M40=0," ",銷售資料!M40)</f>
        <v>2103.2000000000003</v>
      </c>
      <c r="P17" s="106"/>
      <c r="Q17" s="107"/>
    </row>
    <row r="18" spans="1:17">
      <c r="A18" s="47">
        <v>8</v>
      </c>
      <c r="B18" s="166" t="str">
        <f>IF(銷售資料!B41=0," ",銷售資料!B41)</f>
        <v xml:space="preserve"> </v>
      </c>
      <c r="C18" s="185"/>
      <c r="D18" s="186" t="str">
        <f>IF(銷售資料!D41=0," ",銷售資料!D41)</f>
        <v>A&amp;W PhoneLink SDK for Android Y26</v>
      </c>
      <c r="E18" s="186"/>
      <c r="F18" s="186"/>
      <c r="G18" s="186"/>
      <c r="H18" s="186"/>
      <c r="I18" s="186"/>
      <c r="J18" s="182">
        <f>IF(銷售資料!H41=0," ",銷售資料!H41)</f>
        <v>14454</v>
      </c>
      <c r="K18" s="182"/>
      <c r="L18" s="187">
        <f>IF(銷售資料!J41=0," ",銷售資料!J41)</f>
        <v>0.52</v>
      </c>
      <c r="M18" s="187"/>
      <c r="N18" s="16" t="str">
        <f>IF(銷售資料!L41=0," ",銷售資料!L41)</f>
        <v>USD</v>
      </c>
      <c r="O18" s="106">
        <f>IF(銷售資料!M41=0," ",銷售資料!M41)</f>
        <v>7516.08</v>
      </c>
      <c r="P18" s="106"/>
      <c r="Q18" s="107"/>
    </row>
    <row r="19" spans="1:17">
      <c r="A19" s="47">
        <v>9</v>
      </c>
      <c r="B19" s="166" t="str">
        <f>IF(銷售資料!B42=0," ",銷售資料!B42)</f>
        <v xml:space="preserve"> </v>
      </c>
      <c r="C19" s="185"/>
      <c r="D19" s="186" t="str">
        <f>IF(銷售資料!D42=0," ",銷售資料!D42)</f>
        <v>Alango VCP8 with Stereo Echo Cancellation</v>
      </c>
      <c r="E19" s="186"/>
      <c r="F19" s="186"/>
      <c r="G19" s="186"/>
      <c r="H19" s="186"/>
      <c r="I19" s="186"/>
      <c r="J19" s="182">
        <f>IF(銷售資料!H42=0," ",銷售資料!H42)</f>
        <v>14454</v>
      </c>
      <c r="K19" s="182"/>
      <c r="L19" s="187">
        <f>IF(銷售資料!J42=0," ",銷售資料!J42)</f>
        <v>0.5</v>
      </c>
      <c r="M19" s="187"/>
      <c r="N19" s="16" t="str">
        <f>IF(銷售資料!L42=0," ",銷售資料!L42)</f>
        <v>USD</v>
      </c>
      <c r="O19" s="106">
        <f>IF(銷售資料!M42=0," ",銷售資料!M42)</f>
        <v>7227</v>
      </c>
      <c r="P19" s="106"/>
      <c r="Q19" s="107"/>
    </row>
    <row r="20" spans="1:17">
      <c r="A20" s="47">
        <f>IF(銷售資料!A43=0," ",銷售資料!A43)</f>
        <v>10</v>
      </c>
      <c r="B20" s="166" t="str">
        <f>IF(銷售資料!B43=0," ",銷售資料!B43)</f>
        <v xml:space="preserve"> </v>
      </c>
      <c r="C20" s="185"/>
      <c r="D20" s="186" t="str">
        <f>IF(銷售資料!D43=0," ",銷售資料!D43)</f>
        <v xml:space="preserve">Consumption TAX (10%)   
</v>
      </c>
      <c r="E20" s="186"/>
      <c r="F20" s="186"/>
      <c r="G20" s="186"/>
      <c r="H20" s="186"/>
      <c r="I20" s="186"/>
      <c r="J20" s="182">
        <f>IF(銷售資料!H43=0," ",銷售資料!H43)</f>
        <v>1</v>
      </c>
      <c r="K20" s="182"/>
      <c r="L20" s="187">
        <f>IF(銷售資料!J43=0," ",銷售資料!J43)</f>
        <v>27847.278000000006</v>
      </c>
      <c r="M20" s="187"/>
      <c r="N20" s="16" t="str">
        <f>IF(銷售資料!L43=0," ",銷售資料!L43)</f>
        <v>USD</v>
      </c>
      <c r="O20" s="106">
        <f>IF(銷售資料!M43=0," ",銷售資料!M43)</f>
        <v>27847.278000000006</v>
      </c>
      <c r="P20" s="106"/>
      <c r="Q20" s="107"/>
    </row>
    <row r="21" spans="1:17">
      <c r="A21" s="21" t="str">
        <f>IF(銷售資料!A44=0," ",銷售資料!A44)</f>
        <v xml:space="preserve"> </v>
      </c>
      <c r="B21" s="166" t="str">
        <f>IF(銷售資料!B44=0," ",銷售資料!B44)</f>
        <v xml:space="preserve"> </v>
      </c>
      <c r="C21" s="185"/>
      <c r="D21" s="166" t="str">
        <f>IF(銷售資料!D44=0," ",銷售資料!D44)</f>
        <v xml:space="preserve"> </v>
      </c>
      <c r="E21" s="166"/>
      <c r="F21" s="166"/>
      <c r="G21" s="166"/>
      <c r="H21" s="166"/>
      <c r="I21" s="166"/>
      <c r="J21" s="182" t="str">
        <f>IF(銷售資料!H44=0," ",銷售資料!H44)</f>
        <v xml:space="preserve"> </v>
      </c>
      <c r="K21" s="182"/>
      <c r="L21" s="187" t="str">
        <f>IF(銷售資料!J44=0," ",銷售資料!J44)</f>
        <v xml:space="preserve"> </v>
      </c>
      <c r="M21" s="187"/>
      <c r="N21" s="16" t="str">
        <f>IF(銷售資料!L44=0," ",銷售資料!L44)</f>
        <v xml:space="preserve"> </v>
      </c>
      <c r="O21" s="106" t="str">
        <f>IF(銷售資料!M44=0," ",銷售資料!M44)</f>
        <v xml:space="preserve"> </v>
      </c>
      <c r="P21" s="106"/>
      <c r="Q21" s="107"/>
    </row>
    <row r="22" spans="1:17" ht="15" customHeight="1">
      <c r="A22" s="21"/>
      <c r="B22" s="166"/>
      <c r="C22" s="166"/>
      <c r="D22" s="217" t="str">
        <f>IF(銷售資料!D45=0," ",銷售資料!D45)</f>
        <v>合計：</v>
      </c>
      <c r="E22" s="218"/>
      <c r="F22" s="218"/>
      <c r="G22" s="218"/>
      <c r="H22" s="218"/>
      <c r="I22" s="219"/>
      <c r="J22" s="182" t="str">
        <f>IF(銷售資料!H45=0," ",銷售資料!H45)</f>
        <v xml:space="preserve"> </v>
      </c>
      <c r="K22" s="182"/>
      <c r="L22" s="166" t="str">
        <f>IF(銷售資料!J45=0," ",銷售資料!J45)</f>
        <v xml:space="preserve"> </v>
      </c>
      <c r="M22" s="166"/>
      <c r="N22" s="16" t="str">
        <f>IF(銷售資料!L45=0," ",銷售資料!L45)</f>
        <v>USD</v>
      </c>
      <c r="O22" s="106">
        <f>IF(銷售資料!M45=0," ",銷售資料!M45)</f>
        <v>306320.05800000002</v>
      </c>
      <c r="P22" s="106"/>
      <c r="Q22" s="107"/>
    </row>
    <row r="23" spans="1:17" ht="15">
      <c r="A23" s="202" t="s">
        <v>18</v>
      </c>
      <c r="B23" s="203"/>
      <c r="C23" s="203"/>
      <c r="D23" s="203"/>
      <c r="E23" s="202" t="s">
        <v>19</v>
      </c>
      <c r="F23" s="203"/>
      <c r="G23" s="203"/>
      <c r="H23" s="203"/>
      <c r="I23" s="202" t="s">
        <v>20</v>
      </c>
      <c r="J23" s="203"/>
      <c r="K23" s="203"/>
      <c r="L23" s="203"/>
      <c r="M23" s="202" t="s">
        <v>7</v>
      </c>
      <c r="N23" s="202"/>
      <c r="O23" s="203"/>
      <c r="P23" s="203"/>
      <c r="Q23" s="203"/>
    </row>
    <row r="24" spans="1:17" ht="60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3" t="s">
        <v>149</v>
      </c>
      <c r="N24" s="214"/>
      <c r="O24" s="214"/>
      <c r="P24" s="214"/>
      <c r="Q24" s="215"/>
    </row>
    <row r="26" spans="1:17">
      <c r="A26" s="18" t="str">
        <f>IF(銷售資料!B47=0," ",銷售資料!A47)</f>
        <v>Note:</v>
      </c>
      <c r="B26" s="18" t="str">
        <f>IF(銷售資料!B49=0," ",銷售資料!B49)</f>
        <v xml:space="preserve"> </v>
      </c>
    </row>
    <row r="27" spans="1:17">
      <c r="B27" s="18" t="str">
        <f>IF(銷售資料!B50=0," ",銷售資料!B50)</f>
        <v xml:space="preserve"> </v>
      </c>
    </row>
    <row r="28" spans="1:17">
      <c r="B28" s="18" t="str">
        <f>IF(銷售資料!B51=0," ",銷售資料!B51)</f>
        <v xml:space="preserve"> </v>
      </c>
    </row>
  </sheetData>
  <sheetProtection selectLockedCells="1"/>
  <mergeCells count="94">
    <mergeCell ref="B17:C17"/>
    <mergeCell ref="D17:I17"/>
    <mergeCell ref="J17:K17"/>
    <mergeCell ref="L17:M17"/>
    <mergeCell ref="O17:Q17"/>
    <mergeCell ref="L15:M15"/>
    <mergeCell ref="O15:Q15"/>
    <mergeCell ref="B16:C16"/>
    <mergeCell ref="D16:I16"/>
    <mergeCell ref="J16:K16"/>
    <mergeCell ref="L16:M16"/>
    <mergeCell ref="O16:Q16"/>
    <mergeCell ref="O22:Q22"/>
    <mergeCell ref="B12:C12"/>
    <mergeCell ref="D12:I12"/>
    <mergeCell ref="J12:K12"/>
    <mergeCell ref="L12:M12"/>
    <mergeCell ref="L21:M21"/>
    <mergeCell ref="O21:Q21"/>
    <mergeCell ref="O12:Q12"/>
    <mergeCell ref="O13:Q13"/>
    <mergeCell ref="L13:M13"/>
    <mergeCell ref="B14:C14"/>
    <mergeCell ref="D14:I14"/>
    <mergeCell ref="J14:K14"/>
    <mergeCell ref="L14:M14"/>
    <mergeCell ref="O14:Q14"/>
    <mergeCell ref="B15:C15"/>
    <mergeCell ref="L22:M22"/>
    <mergeCell ref="B22:C22"/>
    <mergeCell ref="D22:I22"/>
    <mergeCell ref="J22:K22"/>
    <mergeCell ref="B13:C13"/>
    <mergeCell ref="D13:I13"/>
    <mergeCell ref="J13:K13"/>
    <mergeCell ref="B21:C21"/>
    <mergeCell ref="D21:I21"/>
    <mergeCell ref="J21:K21"/>
    <mergeCell ref="L20:M20"/>
    <mergeCell ref="B20:C20"/>
    <mergeCell ref="J20:K20"/>
    <mergeCell ref="D20:I20"/>
    <mergeCell ref="D15:I15"/>
    <mergeCell ref="J15:K15"/>
    <mergeCell ref="M23:Q23"/>
    <mergeCell ref="M24:Q24"/>
    <mergeCell ref="A23:D23"/>
    <mergeCell ref="E23:H23"/>
    <mergeCell ref="I23:L23"/>
    <mergeCell ref="A24:D24"/>
    <mergeCell ref="E24:H24"/>
    <mergeCell ref="I24:L24"/>
    <mergeCell ref="O20:Q20"/>
    <mergeCell ref="A6:C6"/>
    <mergeCell ref="A7:C7"/>
    <mergeCell ref="A8:C8"/>
    <mergeCell ref="L10:M10"/>
    <mergeCell ref="J10:K10"/>
    <mergeCell ref="D10:I10"/>
    <mergeCell ref="B10:C10"/>
    <mergeCell ref="I6:K6"/>
    <mergeCell ref="J11:K11"/>
    <mergeCell ref="L6:Q6"/>
    <mergeCell ref="I7:K7"/>
    <mergeCell ref="I8:K8"/>
    <mergeCell ref="N10:Q10"/>
    <mergeCell ref="O11:Q11"/>
    <mergeCell ref="L7:Q7"/>
    <mergeCell ref="A1:Q1"/>
    <mergeCell ref="B11:C11"/>
    <mergeCell ref="A9:C9"/>
    <mergeCell ref="D6:H6"/>
    <mergeCell ref="D7:H7"/>
    <mergeCell ref="D8:H8"/>
    <mergeCell ref="D9:H9"/>
    <mergeCell ref="D11:I11"/>
    <mergeCell ref="I9:K9"/>
    <mergeCell ref="A2:Q2"/>
    <mergeCell ref="D5:Q5"/>
    <mergeCell ref="A5:C5"/>
    <mergeCell ref="H3:I3"/>
    <mergeCell ref="L8:Q8"/>
    <mergeCell ref="L9:Q9"/>
    <mergeCell ref="L11:M11"/>
    <mergeCell ref="O18:Q18"/>
    <mergeCell ref="O19:Q19"/>
    <mergeCell ref="B18:C18"/>
    <mergeCell ref="B19:C19"/>
    <mergeCell ref="D18:I18"/>
    <mergeCell ref="D19:I19"/>
    <mergeCell ref="J18:K18"/>
    <mergeCell ref="J19:K19"/>
    <mergeCell ref="L18:M18"/>
    <mergeCell ref="L19:M19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FCA2-7052-4780-AF68-A7C630EE4778}">
  <dimension ref="A1:T20"/>
  <sheetViews>
    <sheetView tabSelected="1" topLeftCell="A3" zoomScale="120" zoomScaleNormal="120" workbookViewId="0">
      <selection activeCell="V8" sqref="V8"/>
    </sheetView>
  </sheetViews>
  <sheetFormatPr defaultColWidth="9" defaultRowHeight="16.2"/>
  <cols>
    <col min="1" max="7" width="4.6640625" style="32" customWidth="1"/>
    <col min="8" max="8" width="6" style="32" customWidth="1"/>
    <col min="9" max="9" width="3.33203125" style="32" customWidth="1"/>
    <col min="10" max="10" width="4.6640625" style="32" customWidth="1"/>
    <col min="11" max="11" width="7.77734375" style="32" customWidth="1"/>
    <col min="12" max="18" width="4.6640625" style="32" customWidth="1"/>
    <col min="19" max="19" width="2.6640625" style="32" customWidth="1"/>
    <col min="20" max="20" width="3.88671875" style="32" customWidth="1"/>
    <col min="21" max="16384" width="9" style="32"/>
  </cols>
  <sheetData>
    <row r="1" spans="1:20" ht="19.8">
      <c r="E1" s="33"/>
      <c r="F1" s="33"/>
      <c r="G1" s="33"/>
      <c r="H1" s="33"/>
      <c r="J1" s="33" t="s">
        <v>124</v>
      </c>
      <c r="K1" s="33"/>
      <c r="L1" s="33"/>
      <c r="M1" s="33"/>
    </row>
    <row r="2" spans="1:20" ht="19.8">
      <c r="E2" s="33"/>
      <c r="F2" s="33"/>
      <c r="G2" s="33"/>
      <c r="H2" s="33"/>
      <c r="J2" s="33" t="s">
        <v>91</v>
      </c>
      <c r="K2" s="33"/>
      <c r="L2" s="33"/>
      <c r="M2" s="33"/>
    </row>
    <row r="4" spans="1:20" ht="16.5" customHeight="1">
      <c r="A4" s="101" t="s">
        <v>92</v>
      </c>
      <c r="B4" s="55"/>
      <c r="C4" s="55"/>
      <c r="D4" s="102"/>
      <c r="E4" s="102"/>
      <c r="F4" s="102"/>
      <c r="G4" s="102"/>
      <c r="H4" s="102"/>
      <c r="I4" s="103"/>
      <c r="J4" s="101" t="s">
        <v>93</v>
      </c>
      <c r="K4" s="55"/>
      <c r="L4" s="55"/>
      <c r="M4" s="102"/>
      <c r="N4" s="50"/>
      <c r="O4" s="50"/>
      <c r="P4" s="50"/>
      <c r="Q4" s="50"/>
      <c r="R4" s="50"/>
      <c r="S4" s="50"/>
      <c r="T4" s="51"/>
    </row>
    <row r="5" spans="1:20" ht="16.5" customHeight="1">
      <c r="A5" s="101" t="s">
        <v>94</v>
      </c>
      <c r="B5" s="55"/>
      <c r="C5" s="55"/>
      <c r="D5" s="104">
        <v>46113</v>
      </c>
      <c r="E5" s="104"/>
      <c r="F5" s="104"/>
      <c r="G5" s="104"/>
      <c r="H5" s="104"/>
      <c r="I5" s="105"/>
      <c r="J5" s="101" t="s">
        <v>95</v>
      </c>
      <c r="K5" s="55"/>
      <c r="L5" s="55"/>
      <c r="M5" s="102"/>
      <c r="N5" s="50"/>
      <c r="O5" s="50"/>
      <c r="P5" s="50"/>
      <c r="Q5" s="50"/>
      <c r="R5" s="50"/>
      <c r="S5" s="50"/>
      <c r="T5" s="51"/>
    </row>
    <row r="6" spans="1:20" ht="16.5" customHeight="1">
      <c r="A6" s="85" t="s">
        <v>96</v>
      </c>
      <c r="B6" s="86"/>
      <c r="C6" s="86"/>
      <c r="D6" s="87"/>
      <c r="E6" s="87"/>
      <c r="F6" s="87"/>
      <c r="G6" s="87"/>
      <c r="H6" s="87"/>
      <c r="I6" s="87"/>
      <c r="J6" s="85" t="s">
        <v>97</v>
      </c>
      <c r="K6" s="86"/>
      <c r="L6" s="86"/>
      <c r="M6" s="87" t="s">
        <v>131</v>
      </c>
      <c r="N6" s="88"/>
      <c r="O6" s="88"/>
      <c r="P6" s="88"/>
      <c r="Q6" s="88"/>
      <c r="R6" s="88"/>
      <c r="S6" s="88"/>
      <c r="T6" s="89"/>
    </row>
    <row r="7" spans="1:20">
      <c r="A7" s="92" t="s">
        <v>156</v>
      </c>
      <c r="B7" s="93"/>
      <c r="C7" s="93"/>
      <c r="D7" s="93"/>
      <c r="E7" s="93"/>
      <c r="F7" s="93"/>
      <c r="G7" s="93"/>
      <c r="H7" s="93"/>
      <c r="I7" s="93"/>
      <c r="J7" s="97" t="s">
        <v>98</v>
      </c>
      <c r="K7" s="96"/>
      <c r="L7" s="96"/>
      <c r="M7" s="90"/>
      <c r="N7" s="90"/>
      <c r="O7" s="90"/>
      <c r="P7" s="90"/>
      <c r="Q7" s="90"/>
      <c r="R7" s="90"/>
      <c r="S7" s="90"/>
      <c r="T7" s="91"/>
    </row>
    <row r="8" spans="1:20">
      <c r="A8" s="94"/>
      <c r="B8" s="93"/>
      <c r="C8" s="93"/>
      <c r="D8" s="93"/>
      <c r="E8" s="93"/>
      <c r="F8" s="93"/>
      <c r="G8" s="93"/>
      <c r="H8" s="93"/>
      <c r="I8" s="93"/>
      <c r="J8" s="85" t="s">
        <v>99</v>
      </c>
      <c r="K8" s="86"/>
      <c r="L8" s="86"/>
      <c r="M8" s="86"/>
      <c r="N8" s="88"/>
      <c r="O8" s="88"/>
      <c r="P8" s="88"/>
      <c r="Q8" s="88"/>
      <c r="R8" s="88"/>
      <c r="S8" s="88"/>
      <c r="T8" s="89"/>
    </row>
    <row r="9" spans="1:20">
      <c r="A9" s="95"/>
      <c r="B9" s="96"/>
      <c r="C9" s="96"/>
      <c r="D9" s="96"/>
      <c r="E9" s="96"/>
      <c r="F9" s="96"/>
      <c r="G9" s="96"/>
      <c r="H9" s="96"/>
      <c r="I9" s="96"/>
      <c r="J9" s="95"/>
      <c r="K9" s="96"/>
      <c r="L9" s="96"/>
      <c r="M9" s="90"/>
      <c r="N9" s="90"/>
      <c r="O9" s="90"/>
      <c r="P9" s="90"/>
      <c r="Q9" s="90"/>
      <c r="R9" s="90"/>
      <c r="S9" s="90"/>
      <c r="T9" s="91"/>
    </row>
    <row r="10" spans="1:20">
      <c r="A10" s="34" t="s">
        <v>100</v>
      </c>
      <c r="B10" s="84" t="s">
        <v>101</v>
      </c>
      <c r="C10" s="98"/>
      <c r="D10" s="98"/>
      <c r="E10" s="67"/>
      <c r="F10" s="67"/>
      <c r="G10" s="67"/>
      <c r="H10" s="67"/>
      <c r="I10" s="67"/>
      <c r="J10" s="99" t="s">
        <v>102</v>
      </c>
      <c r="K10" s="100"/>
      <c r="L10" s="84" t="s">
        <v>103</v>
      </c>
      <c r="M10" s="67"/>
      <c r="N10" s="99" t="s">
        <v>104</v>
      </c>
      <c r="O10" s="100"/>
      <c r="P10" s="99" t="s">
        <v>105</v>
      </c>
      <c r="Q10" s="100"/>
      <c r="R10" s="84" t="s">
        <v>106</v>
      </c>
      <c r="S10" s="67"/>
      <c r="T10" s="67"/>
    </row>
    <row r="11" spans="1:20" ht="31.2" customHeight="1">
      <c r="A11" s="48">
        <v>1</v>
      </c>
      <c r="B11" s="77" t="s">
        <v>157</v>
      </c>
      <c r="C11" s="77"/>
      <c r="D11" s="77"/>
      <c r="E11" s="78"/>
      <c r="F11" s="78"/>
      <c r="G11" s="78"/>
      <c r="H11" s="78"/>
      <c r="I11" s="78"/>
      <c r="J11" s="79"/>
      <c r="K11" s="79"/>
      <c r="L11" s="71">
        <f>銷售資料!H35</f>
        <v>140744</v>
      </c>
      <c r="M11" s="71"/>
      <c r="N11" s="74">
        <v>0.3</v>
      </c>
      <c r="O11" s="80"/>
      <c r="P11" s="81">
        <f>L11*N11</f>
        <v>42223.199999999997</v>
      </c>
      <c r="Q11" s="82"/>
      <c r="R11" s="74" t="s">
        <v>126</v>
      </c>
      <c r="S11" s="75"/>
      <c r="T11" s="76"/>
    </row>
    <row r="12" spans="1:20">
      <c r="A12" s="48">
        <v>2</v>
      </c>
      <c r="B12" s="77" t="s">
        <v>158</v>
      </c>
      <c r="C12" s="77"/>
      <c r="D12" s="77"/>
      <c r="E12" s="78"/>
      <c r="F12" s="78"/>
      <c r="G12" s="78"/>
      <c r="H12" s="78"/>
      <c r="I12" s="78"/>
      <c r="J12" s="83"/>
      <c r="K12" s="83"/>
      <c r="L12" s="71">
        <f>銷售資料!H38</f>
        <v>56483</v>
      </c>
      <c r="M12" s="71"/>
      <c r="N12" s="81">
        <v>0.42499999999999999</v>
      </c>
      <c r="O12" s="82"/>
      <c r="P12" s="81">
        <f t="shared" ref="P12:P17" si="0">L12*N12</f>
        <v>24005.274999999998</v>
      </c>
      <c r="Q12" s="82"/>
      <c r="R12" s="74" t="s">
        <v>80</v>
      </c>
      <c r="S12" s="75"/>
      <c r="T12" s="76"/>
    </row>
    <row r="13" spans="1:20" ht="31.05" customHeight="1">
      <c r="A13" s="48">
        <v>3</v>
      </c>
      <c r="B13" s="77" t="s">
        <v>159</v>
      </c>
      <c r="C13" s="77"/>
      <c r="D13" s="77"/>
      <c r="E13" s="78"/>
      <c r="F13" s="78"/>
      <c r="G13" s="78"/>
      <c r="H13" s="78"/>
      <c r="I13" s="78"/>
      <c r="J13" s="68"/>
      <c r="K13" s="68"/>
      <c r="L13" s="71">
        <v>14454</v>
      </c>
      <c r="M13" s="71"/>
      <c r="N13" s="63">
        <v>0.42499999999999999</v>
      </c>
      <c r="O13" s="70"/>
      <c r="P13" s="72">
        <f t="shared" si="0"/>
        <v>6142.95</v>
      </c>
      <c r="Q13" s="73"/>
      <c r="R13" s="63" t="s">
        <v>80</v>
      </c>
      <c r="S13" s="64"/>
      <c r="T13" s="65"/>
    </row>
    <row r="14" spans="1:20" ht="19.8" customHeight="1">
      <c r="A14" s="35"/>
      <c r="B14" s="66"/>
      <c r="C14" s="66"/>
      <c r="D14" s="66"/>
      <c r="E14" s="67"/>
      <c r="F14" s="67"/>
      <c r="G14" s="67"/>
      <c r="H14" s="67"/>
      <c r="I14" s="67"/>
      <c r="J14" s="68"/>
      <c r="K14" s="68"/>
      <c r="L14" s="69"/>
      <c r="M14" s="69"/>
      <c r="N14" s="63"/>
      <c r="O14" s="70"/>
      <c r="P14" s="63">
        <f t="shared" si="0"/>
        <v>0</v>
      </c>
      <c r="Q14" s="70"/>
      <c r="R14" s="63"/>
      <c r="S14" s="64"/>
      <c r="T14" s="65"/>
    </row>
    <row r="15" spans="1:20" ht="19.8" customHeight="1">
      <c r="A15" s="35"/>
      <c r="B15" s="66"/>
      <c r="C15" s="66"/>
      <c r="D15" s="66"/>
      <c r="E15" s="67"/>
      <c r="F15" s="67"/>
      <c r="G15" s="67"/>
      <c r="H15" s="67"/>
      <c r="I15" s="67"/>
      <c r="J15" s="68"/>
      <c r="K15" s="68"/>
      <c r="L15" s="69"/>
      <c r="M15" s="69"/>
      <c r="N15" s="63"/>
      <c r="O15" s="70"/>
      <c r="P15" s="63">
        <f t="shared" si="0"/>
        <v>0</v>
      </c>
      <c r="Q15" s="70"/>
      <c r="R15" s="63"/>
      <c r="S15" s="64"/>
      <c r="T15" s="65"/>
    </row>
    <row r="16" spans="1:20" ht="19.8" customHeight="1">
      <c r="A16" s="35"/>
      <c r="B16" s="66"/>
      <c r="C16" s="66"/>
      <c r="D16" s="66"/>
      <c r="E16" s="67"/>
      <c r="F16" s="67"/>
      <c r="G16" s="67"/>
      <c r="H16" s="67"/>
      <c r="I16" s="67"/>
      <c r="J16" s="68"/>
      <c r="K16" s="68"/>
      <c r="L16" s="69"/>
      <c r="M16" s="69"/>
      <c r="N16" s="63"/>
      <c r="O16" s="70"/>
      <c r="P16" s="63">
        <f t="shared" si="0"/>
        <v>0</v>
      </c>
      <c r="Q16" s="70"/>
      <c r="R16" s="63"/>
      <c r="S16" s="64"/>
      <c r="T16" s="65"/>
    </row>
    <row r="17" spans="1:20" ht="19.8" customHeight="1">
      <c r="A17" s="35"/>
      <c r="B17" s="66"/>
      <c r="C17" s="66"/>
      <c r="D17" s="66"/>
      <c r="E17" s="67"/>
      <c r="F17" s="67"/>
      <c r="G17" s="67"/>
      <c r="H17" s="67"/>
      <c r="I17" s="67"/>
      <c r="J17" s="68"/>
      <c r="K17" s="68"/>
      <c r="L17" s="69"/>
      <c r="M17" s="69"/>
      <c r="N17" s="63"/>
      <c r="O17" s="70"/>
      <c r="P17" s="63">
        <f t="shared" si="0"/>
        <v>0</v>
      </c>
      <c r="Q17" s="70"/>
      <c r="R17" s="63"/>
      <c r="S17" s="64"/>
      <c r="T17" s="65"/>
    </row>
    <row r="18" spans="1:20" ht="19.8" customHeight="1">
      <c r="A18" s="35"/>
      <c r="B18" s="66"/>
      <c r="C18" s="66"/>
      <c r="D18" s="66"/>
      <c r="E18" s="67"/>
      <c r="F18" s="67"/>
      <c r="G18" s="67"/>
      <c r="H18" s="67"/>
      <c r="I18" s="67"/>
      <c r="J18" s="67" t="s">
        <v>107</v>
      </c>
      <c r="K18" s="67"/>
      <c r="L18" s="69"/>
      <c r="M18" s="69"/>
      <c r="N18" s="63"/>
      <c r="O18" s="70"/>
      <c r="P18" s="63">
        <f>SUM(P11:Q17)</f>
        <v>72371.424999999988</v>
      </c>
      <c r="Q18" s="70"/>
      <c r="R18" s="63"/>
      <c r="S18" s="64"/>
      <c r="T18" s="65"/>
    </row>
    <row r="19" spans="1:20" ht="18.75" customHeight="1">
      <c r="A19" s="49" t="s">
        <v>108</v>
      </c>
      <c r="B19" s="50"/>
      <c r="C19" s="50"/>
      <c r="D19" s="50"/>
      <c r="E19" s="51"/>
      <c r="F19" s="49" t="s">
        <v>109</v>
      </c>
      <c r="G19" s="52"/>
      <c r="H19" s="53"/>
      <c r="I19" s="53"/>
      <c r="J19" s="54"/>
      <c r="K19" s="49" t="s">
        <v>110</v>
      </c>
      <c r="L19" s="55"/>
      <c r="M19" s="55"/>
      <c r="N19" s="55"/>
      <c r="O19" s="56"/>
      <c r="P19" s="49" t="s">
        <v>111</v>
      </c>
      <c r="Q19" s="53"/>
      <c r="R19" s="53"/>
      <c r="S19" s="52"/>
      <c r="T19" s="54"/>
    </row>
    <row r="20" spans="1:20" ht="47.25" customHeight="1">
      <c r="A20" s="57"/>
      <c r="B20" s="58"/>
      <c r="C20" s="58"/>
      <c r="D20" s="58"/>
      <c r="E20" s="59"/>
      <c r="F20" s="57"/>
      <c r="G20" s="58"/>
      <c r="H20" s="58"/>
      <c r="I20" s="58"/>
      <c r="J20" s="59"/>
      <c r="K20" s="57"/>
      <c r="L20" s="58"/>
      <c r="M20" s="58"/>
      <c r="N20" s="58"/>
      <c r="O20" s="59"/>
      <c r="P20" s="60" t="s">
        <v>149</v>
      </c>
      <c r="Q20" s="61"/>
      <c r="R20" s="61"/>
      <c r="S20" s="61"/>
      <c r="T20" s="62"/>
    </row>
  </sheetData>
  <mergeCells count="79">
    <mergeCell ref="A4:C4"/>
    <mergeCell ref="J4:L4"/>
    <mergeCell ref="M4:T4"/>
    <mergeCell ref="A5:C5"/>
    <mergeCell ref="J5:L5"/>
    <mergeCell ref="M5:T5"/>
    <mergeCell ref="D4:I4"/>
    <mergeCell ref="D5:I5"/>
    <mergeCell ref="R10:T10"/>
    <mergeCell ref="A6:C6"/>
    <mergeCell ref="D6:I6"/>
    <mergeCell ref="J6:L6"/>
    <mergeCell ref="M6:T7"/>
    <mergeCell ref="A7:I9"/>
    <mergeCell ref="J7:L7"/>
    <mergeCell ref="J8:L8"/>
    <mergeCell ref="M8:T9"/>
    <mergeCell ref="J9:L9"/>
    <mergeCell ref="B10:I10"/>
    <mergeCell ref="J10:K10"/>
    <mergeCell ref="L10:M10"/>
    <mergeCell ref="N10:O10"/>
    <mergeCell ref="P10:Q10"/>
    <mergeCell ref="R12:T12"/>
    <mergeCell ref="B11:I11"/>
    <mergeCell ref="J11:K11"/>
    <mergeCell ref="L11:M11"/>
    <mergeCell ref="N11:O11"/>
    <mergeCell ref="P11:Q11"/>
    <mergeCell ref="R11:T11"/>
    <mergeCell ref="B12:I12"/>
    <mergeCell ref="J12:K12"/>
    <mergeCell ref="L12:M12"/>
    <mergeCell ref="N12:O12"/>
    <mergeCell ref="P12:Q12"/>
    <mergeCell ref="R14:T14"/>
    <mergeCell ref="B13:I13"/>
    <mergeCell ref="J13:K13"/>
    <mergeCell ref="L13:M13"/>
    <mergeCell ref="N13:O13"/>
    <mergeCell ref="P13:Q13"/>
    <mergeCell ref="R13:T13"/>
    <mergeCell ref="B14:I14"/>
    <mergeCell ref="J14:K14"/>
    <mergeCell ref="L14:M14"/>
    <mergeCell ref="N14:O14"/>
    <mergeCell ref="P14:Q14"/>
    <mergeCell ref="R16:T16"/>
    <mergeCell ref="B15:I15"/>
    <mergeCell ref="J15:K15"/>
    <mergeCell ref="L15:M15"/>
    <mergeCell ref="N15:O15"/>
    <mergeCell ref="P15:Q15"/>
    <mergeCell ref="R15:T15"/>
    <mergeCell ref="B16:I16"/>
    <mergeCell ref="J16:K16"/>
    <mergeCell ref="L16:M16"/>
    <mergeCell ref="N16:O16"/>
    <mergeCell ref="P16:Q16"/>
    <mergeCell ref="R18:T18"/>
    <mergeCell ref="B17:I17"/>
    <mergeCell ref="J17:K17"/>
    <mergeCell ref="L17:M17"/>
    <mergeCell ref="N17:O17"/>
    <mergeCell ref="P17:Q17"/>
    <mergeCell ref="R17:T17"/>
    <mergeCell ref="B18:I18"/>
    <mergeCell ref="J18:K18"/>
    <mergeCell ref="L18:M18"/>
    <mergeCell ref="N18:O18"/>
    <mergeCell ref="P18:Q18"/>
    <mergeCell ref="A19:E19"/>
    <mergeCell ref="F19:J19"/>
    <mergeCell ref="K19:O19"/>
    <mergeCell ref="P19:T19"/>
    <mergeCell ref="A20:E20"/>
    <mergeCell ref="F20:J20"/>
    <mergeCell ref="K20:O20"/>
    <mergeCell ref="P20:T20"/>
  </mergeCells>
  <phoneticPr fontId="1" type="noConversion"/>
  <pageMargins left="0.39370078740157483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FAC1-F4E6-4E15-82BA-2751749E3CAF}">
  <dimension ref="A1:R36"/>
  <sheetViews>
    <sheetView topLeftCell="A21" zoomScale="163" zoomScaleNormal="100" workbookViewId="0">
      <selection sqref="A1:IV65536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122</v>
      </c>
    </row>
    <row r="2" spans="1:18" ht="22.5" customHeight="1">
      <c r="A2" s="226" t="s">
        <v>82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8" ht="16.5" customHeight="1">
      <c r="A3" s="18"/>
      <c r="B3" s="18"/>
      <c r="C3" s="18"/>
      <c r="D3" s="18"/>
      <c r="E3" s="18"/>
      <c r="H3" s="23"/>
      <c r="I3" s="18"/>
      <c r="K3" s="23" t="s">
        <v>21</v>
      </c>
      <c r="L3" s="232"/>
      <c r="M3" s="232"/>
      <c r="N3" s="232"/>
      <c r="O3" s="232"/>
      <c r="P3" s="24" t="s">
        <v>58</v>
      </c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22</v>
      </c>
      <c r="L4" s="233"/>
      <c r="M4" s="233"/>
      <c r="N4" s="233"/>
      <c r="O4" s="233"/>
      <c r="P4" s="24" t="s">
        <v>73</v>
      </c>
    </row>
    <row r="5" spans="1:18" ht="16.5" customHeight="1">
      <c r="A5" s="18"/>
      <c r="B5" s="18"/>
      <c r="C5" s="18"/>
      <c r="D5" s="18"/>
      <c r="E5" s="18"/>
      <c r="F5" s="18"/>
      <c r="H5" s="18"/>
      <c r="I5" s="18"/>
      <c r="K5" s="23" t="s">
        <v>72</v>
      </c>
      <c r="L5" s="234" t="str">
        <f>銷售資料!D6</f>
        <v>SA2604014JP</v>
      </c>
      <c r="M5" s="234"/>
      <c r="N5" s="234"/>
      <c r="O5" s="234"/>
    </row>
    <row r="6" spans="1:18" ht="16.5" customHeight="1">
      <c r="A6" s="18" t="s">
        <v>23</v>
      </c>
      <c r="B6" s="18"/>
      <c r="C6" s="18"/>
      <c r="D6" s="18"/>
      <c r="F6" s="18"/>
      <c r="G6" s="18"/>
      <c r="H6" s="18" t="s">
        <v>24</v>
      </c>
      <c r="I6" s="18"/>
    </row>
    <row r="7" spans="1:18" ht="16.5" customHeight="1">
      <c r="A7" s="18"/>
      <c r="B7" s="235" t="str">
        <f>銷售資料!D9</f>
        <v xml:space="preserve">JVCKENWOOD Corporation </v>
      </c>
      <c r="C7" s="235"/>
      <c r="D7" s="235"/>
      <c r="E7" s="235"/>
      <c r="F7" s="235"/>
      <c r="G7" s="235"/>
      <c r="H7" s="18"/>
      <c r="I7" s="235" t="str">
        <f>銷售資料!D9</f>
        <v xml:space="preserve">JVCKENWOOD Corporation </v>
      </c>
      <c r="J7" s="235"/>
      <c r="K7" s="235"/>
      <c r="L7" s="235"/>
      <c r="M7" s="235"/>
      <c r="N7" s="235"/>
      <c r="R7" s="25"/>
    </row>
    <row r="8" spans="1:18" ht="16.5" customHeight="1">
      <c r="A8" s="18"/>
      <c r="B8" s="227" t="str">
        <f>銷售資料!D17</f>
        <v>Business Management Department</v>
      </c>
      <c r="C8" s="227"/>
      <c r="D8" s="227"/>
      <c r="E8" s="227"/>
      <c r="F8" s="227"/>
      <c r="G8" s="227"/>
      <c r="H8" s="18"/>
      <c r="I8" s="227" t="str">
        <f>銷售資料!D11</f>
        <v>Business Management Dept.</v>
      </c>
      <c r="J8" s="227"/>
      <c r="K8" s="227"/>
      <c r="L8" s="227"/>
      <c r="M8" s="227"/>
      <c r="N8" s="227"/>
      <c r="R8" s="25"/>
    </row>
    <row r="9" spans="1:18" ht="16.5" customHeight="1">
      <c r="A9" s="18"/>
      <c r="B9" s="227" t="str">
        <f>IF(銷售資料!D18=0," ",銷售資料!D18)</f>
        <v xml:space="preserve">Mobility &amp; Telematics Services </v>
      </c>
      <c r="C9" s="227"/>
      <c r="D9" s="227"/>
      <c r="E9" s="227"/>
      <c r="F9" s="227"/>
      <c r="G9" s="227"/>
      <c r="H9" s="18"/>
      <c r="I9" s="227" t="str">
        <f>IF(銷售資料!D12=0," ",銷售資料!D12)</f>
        <v xml:space="preserve">Mobility &amp; Telematics Services </v>
      </c>
      <c r="J9" s="227"/>
      <c r="K9" s="227"/>
      <c r="L9" s="227"/>
      <c r="M9" s="227"/>
      <c r="N9" s="227"/>
      <c r="R9" s="25"/>
    </row>
    <row r="10" spans="1:18" ht="16.5" customHeight="1">
      <c r="A10" s="18"/>
      <c r="B10" s="227" t="str">
        <f>IF(銷售資料!D19=0," ",銷售資料!D19)</f>
        <v xml:space="preserve"> </v>
      </c>
      <c r="C10" s="227"/>
      <c r="D10" s="227"/>
      <c r="E10" s="227"/>
      <c r="F10" s="227"/>
      <c r="G10" s="227"/>
      <c r="H10" s="18"/>
      <c r="I10" s="227" t="str">
        <f>IF(銷售資料!D13=0," ",銷售資料!D13)</f>
        <v xml:space="preserve"> </v>
      </c>
      <c r="J10" s="227"/>
      <c r="K10" s="227"/>
      <c r="L10" s="227"/>
      <c r="M10" s="227"/>
      <c r="N10" s="227"/>
    </row>
    <row r="11" spans="1:18" ht="16.5" customHeight="1">
      <c r="A11" s="18"/>
      <c r="B11" s="227" t="str">
        <f>IF(銷售資料!D20=0," ",銷售資料!D20)</f>
        <v xml:space="preserve"> </v>
      </c>
      <c r="C11" s="227"/>
      <c r="D11" s="227"/>
      <c r="E11" s="227"/>
      <c r="F11" s="227"/>
      <c r="G11" s="227"/>
      <c r="H11" s="18"/>
      <c r="I11" s="227" t="str">
        <f>IF(銷售資料!D14=0," ",銷售資料!D14)</f>
        <v xml:space="preserve"> </v>
      </c>
      <c r="J11" s="227"/>
      <c r="K11" s="227"/>
      <c r="L11" s="227"/>
      <c r="M11" s="227"/>
      <c r="N11" s="227"/>
    </row>
    <row r="12" spans="1:18" ht="16.5" customHeight="1">
      <c r="A12" s="26" t="s">
        <v>25</v>
      </c>
      <c r="B12" s="227" t="str">
        <f>IF(銷售資料!D21=0," ",銷售資料!D21)</f>
        <v>Ms. Miyu Tomioka</v>
      </c>
      <c r="C12" s="227"/>
      <c r="D12" s="227"/>
      <c r="E12" s="227"/>
      <c r="F12" s="227"/>
      <c r="G12" s="227"/>
      <c r="H12" s="26" t="s">
        <v>25</v>
      </c>
      <c r="I12" s="227" t="str">
        <f>IF(銷售資料!D15=0," ",銷售資料!D15)</f>
        <v xml:space="preserve">Mr. Kazutoshi Tsuruta </v>
      </c>
      <c r="J12" s="227"/>
      <c r="K12" s="227"/>
      <c r="L12" s="227"/>
      <c r="M12" s="227"/>
      <c r="N12" s="227"/>
    </row>
    <row r="13" spans="1:18" ht="16.5" customHeight="1">
      <c r="A13" s="18" t="s">
        <v>26</v>
      </c>
      <c r="B13" s="227" t="str">
        <f>IF(銷售資料!D22=0," ",銷售資料!D22)</f>
        <v>81-42-646-9843</v>
      </c>
      <c r="C13" s="227"/>
      <c r="D13" s="227"/>
      <c r="E13" s="227"/>
      <c r="F13" s="227"/>
      <c r="G13" s="227"/>
      <c r="H13" s="18" t="s">
        <v>26</v>
      </c>
      <c r="I13" s="227" t="str">
        <f>IF(銷售資料!D16=0," ",銷售資料!D16)</f>
        <v xml:space="preserve">81-42-646-8726 </v>
      </c>
      <c r="J13" s="227"/>
      <c r="K13" s="227"/>
      <c r="L13" s="227"/>
      <c r="M13" s="227"/>
      <c r="N13" s="227"/>
    </row>
    <row r="14" spans="1:18" ht="16.5" customHeight="1">
      <c r="A14" s="18"/>
      <c r="B14" s="18"/>
      <c r="C14" s="18"/>
      <c r="D14" s="18"/>
      <c r="F14" s="18"/>
      <c r="G14" s="18"/>
      <c r="H14" s="18"/>
      <c r="I14" s="18"/>
    </row>
    <row r="15" spans="1:18" ht="16.5" customHeight="1">
      <c r="A15" s="18"/>
      <c r="B15" s="18"/>
      <c r="C15" s="18"/>
      <c r="D15" s="18"/>
      <c r="F15" s="18"/>
      <c r="G15" s="18"/>
      <c r="H15" s="18" t="s">
        <v>27</v>
      </c>
      <c r="I15" s="18"/>
      <c r="J15" s="228" t="str">
        <f>銷售資料!D24</f>
        <v>USD</v>
      </c>
      <c r="K15" s="228"/>
      <c r="L15" s="228"/>
      <c r="M15" s="228"/>
      <c r="N15" s="228"/>
    </row>
    <row r="16" spans="1:18" ht="16.5" customHeight="1">
      <c r="A16" s="18"/>
      <c r="B16" s="18"/>
      <c r="C16" s="18"/>
      <c r="D16" s="18"/>
      <c r="E16" s="18"/>
      <c r="F16" s="18"/>
      <c r="I16" s="18"/>
    </row>
    <row r="17" spans="1:15" ht="16.5" customHeight="1">
      <c r="A17" s="22" t="s">
        <v>28</v>
      </c>
      <c r="B17" s="216" t="s">
        <v>29</v>
      </c>
      <c r="C17" s="216"/>
      <c r="D17" s="216"/>
      <c r="E17" s="216"/>
      <c r="F17" s="216"/>
      <c r="G17" s="216"/>
      <c r="H17" s="216" t="s">
        <v>30</v>
      </c>
      <c r="I17" s="216"/>
      <c r="J17" s="216" t="s">
        <v>31</v>
      </c>
      <c r="K17" s="216"/>
      <c r="L17" s="229" t="s">
        <v>32</v>
      </c>
      <c r="M17" s="230"/>
      <c r="N17" s="230"/>
      <c r="O17" s="231"/>
    </row>
    <row r="18" spans="1:15" ht="16.5" customHeight="1">
      <c r="A18" s="22">
        <f>IF(銷售資料!A34=0," ",銷售資料!A34)</f>
        <v>1</v>
      </c>
      <c r="B18" s="166" t="str">
        <f>IF(銷售資料!D34=0," ",銷售資料!D34)</f>
        <v>A&amp;W Phonelink SDK</v>
      </c>
      <c r="C18" s="166"/>
      <c r="D18" s="166"/>
      <c r="E18" s="166"/>
      <c r="F18" s="166"/>
      <c r="G18" s="166"/>
      <c r="H18" s="222">
        <f>IF(銷售資料!H34=0," ",銷售資料!H34)</f>
        <v>140744</v>
      </c>
      <c r="I18" s="222"/>
      <c r="J18" s="71">
        <f>IF(銷售資料!J34=0," ",銷售資料!J34)</f>
        <v>0.6</v>
      </c>
      <c r="K18" s="223"/>
      <c r="L18" s="28"/>
      <c r="M18" s="224">
        <f>IF(銷售資料!M34=0," ",銷售資料!M34)</f>
        <v>84446.399999999994</v>
      </c>
      <c r="N18" s="224"/>
      <c r="O18" s="225"/>
    </row>
    <row r="19" spans="1:15" ht="16.5" customHeight="1">
      <c r="A19" s="22">
        <f>IF(銷售資料!A35=0," ",銷售資料!A35)</f>
        <v>2</v>
      </c>
      <c r="B19" s="166" t="str">
        <f>IF(銷售資料!D35=0," ",銷售資料!D35)</f>
        <v>Alango VCP</v>
      </c>
      <c r="C19" s="166"/>
      <c r="D19" s="166"/>
      <c r="E19" s="166"/>
      <c r="F19" s="166"/>
      <c r="G19" s="166"/>
      <c r="H19" s="222">
        <f>IF(銷售資料!H35=0," ",銷售資料!H35)</f>
        <v>140744</v>
      </c>
      <c r="I19" s="222"/>
      <c r="J19" s="71">
        <f>IF(銷售資料!J35=0," ",銷售資料!J35)</f>
        <v>0.3</v>
      </c>
      <c r="K19" s="223"/>
      <c r="L19" s="28"/>
      <c r="M19" s="224">
        <f>IF(銷售資料!M35=0," ",銷售資料!M35)</f>
        <v>42223.199999999997</v>
      </c>
      <c r="N19" s="224"/>
      <c r="O19" s="225"/>
    </row>
    <row r="20" spans="1:15" ht="16.5" customHeight="1">
      <c r="A20" s="22">
        <f>IF(銷售資料!A36=0," ",銷售資料!A36)</f>
        <v>3</v>
      </c>
      <c r="B20" s="166" t="str">
        <f>IF(銷售資料!D36=0," ",銷售資料!D36)</f>
        <v>Phonelink for Linux</v>
      </c>
      <c r="C20" s="166"/>
      <c r="D20" s="166"/>
      <c r="E20" s="166"/>
      <c r="F20" s="166"/>
      <c r="G20" s="166"/>
      <c r="H20" s="222" t="str">
        <f>IF(銷售資料!H36=0," ",銷售資料!H36)</f>
        <v xml:space="preserve"> </v>
      </c>
      <c r="I20" s="222"/>
      <c r="J20" s="71">
        <f>IF(銷售資料!J36=0," ",銷售資料!J36)</f>
        <v>0.7</v>
      </c>
      <c r="K20" s="223"/>
      <c r="L20" s="28"/>
      <c r="M20" s="224" t="str">
        <f>IF(銷售資料!M36=0," ",銷售資料!M36)</f>
        <v xml:space="preserve"> </v>
      </c>
      <c r="N20" s="224"/>
      <c r="O20" s="225"/>
    </row>
    <row r="21" spans="1:15" ht="16.5" customHeight="1">
      <c r="A21" s="22">
        <f>IF(銷售資料!A43=0," ",銷售資料!A43)</f>
        <v>10</v>
      </c>
      <c r="B21" s="166" t="str">
        <f>IF(銷售資料!D43=0," ",銷售資料!D43)</f>
        <v xml:space="preserve">Consumption TAX (10%)   
</v>
      </c>
      <c r="C21" s="166"/>
      <c r="D21" s="166"/>
      <c r="E21" s="166"/>
      <c r="F21" s="166"/>
      <c r="G21" s="166"/>
      <c r="H21" s="222">
        <f>IF(銷售資料!H43=0," ",銷售資料!H43)</f>
        <v>1</v>
      </c>
      <c r="I21" s="222"/>
      <c r="J21" s="71">
        <f>IF(銷售資料!J43=0," ",銷售資料!J43)</f>
        <v>27847.278000000006</v>
      </c>
      <c r="K21" s="223"/>
      <c r="L21" s="28"/>
      <c r="M21" s="224">
        <f>IF(銷售資料!M43=0," ",銷售資料!M43)</f>
        <v>27847.278000000006</v>
      </c>
      <c r="N21" s="224"/>
      <c r="O21" s="225"/>
    </row>
    <row r="22" spans="1:15" ht="16.5" customHeight="1">
      <c r="A22" s="22" t="str">
        <f>IF(銷售資料!A44=0," ",銷售資料!A44)</f>
        <v xml:space="preserve"> </v>
      </c>
      <c r="B22" s="166" t="str">
        <f>IF(銷售資料!D44=0," ",銷售資料!D44)</f>
        <v xml:space="preserve"> </v>
      </c>
      <c r="C22" s="166"/>
      <c r="D22" s="166"/>
      <c r="E22" s="166"/>
      <c r="F22" s="166"/>
      <c r="G22" s="166"/>
      <c r="H22" s="222" t="str">
        <f>IF(銷售資料!H44=0," ",銷售資料!H44)</f>
        <v xml:space="preserve"> </v>
      </c>
      <c r="I22" s="222"/>
      <c r="J22" s="71" t="str">
        <f>IF(銷售資料!J44=0," ",銷售資料!J44)</f>
        <v xml:space="preserve"> </v>
      </c>
      <c r="K22" s="223"/>
      <c r="L22" s="28"/>
      <c r="M22" s="224" t="str">
        <f>IF(銷售資料!M44=0," ",銷售資料!M44)</f>
        <v xml:space="preserve"> </v>
      </c>
      <c r="N22" s="224"/>
      <c r="O22" s="225"/>
    </row>
    <row r="23" spans="1:15" ht="16.5" customHeight="1">
      <c r="A23" s="22"/>
      <c r="B23" s="221" t="s">
        <v>78</v>
      </c>
      <c r="C23" s="221"/>
      <c r="D23" s="221"/>
      <c r="E23" s="221"/>
      <c r="F23" s="221"/>
      <c r="G23" s="221"/>
      <c r="H23" s="222">
        <f>銷售資料!H45</f>
        <v>0</v>
      </c>
      <c r="I23" s="222"/>
      <c r="J23" s="71"/>
      <c r="K23" s="223"/>
      <c r="L23" s="28" t="str">
        <f>J15</f>
        <v>USD</v>
      </c>
      <c r="M23" s="224">
        <f>IF(銷售資料!M45=0," ",銷售資料!M45)</f>
        <v>306320.05800000002</v>
      </c>
      <c r="N23" s="224"/>
      <c r="O23" s="225"/>
    </row>
    <row r="24" spans="1:15" ht="16.5" customHeight="1">
      <c r="A24" s="18"/>
      <c r="B24" s="18"/>
      <c r="C24" s="18"/>
      <c r="D24" s="18"/>
      <c r="E24" s="18"/>
      <c r="F24" s="18"/>
      <c r="G24" s="18"/>
      <c r="H24" s="18"/>
      <c r="I24" s="18"/>
    </row>
    <row r="25" spans="1:15" ht="16.5" customHeight="1">
      <c r="A25" s="18"/>
      <c r="B25" s="18"/>
      <c r="C25" s="18"/>
      <c r="D25" s="18"/>
      <c r="E25" s="18"/>
      <c r="F25" s="18"/>
      <c r="G25" s="18"/>
      <c r="H25" s="18"/>
      <c r="I25" s="18"/>
    </row>
    <row r="26" spans="1:15" ht="16.5" customHeight="1">
      <c r="A26" s="18"/>
      <c r="B26" s="18"/>
      <c r="C26" s="18"/>
      <c r="D26" s="18"/>
      <c r="E26" s="18"/>
      <c r="F26" s="18"/>
      <c r="G26" s="18"/>
      <c r="H26" s="18"/>
      <c r="I26" s="18"/>
    </row>
    <row r="27" spans="1:15" ht="16.5" customHeight="1">
      <c r="A27" s="18" t="str">
        <f>IF(銷售資料!B47=0," ",銷售資料!A47)</f>
        <v>Note:</v>
      </c>
      <c r="B27" s="18" t="str">
        <f>IF(銷售資料!B47=0," ",銷售資料!B47)</f>
        <v>* 2025/1/23  TTM: 156.50     JPY tax amount (10% Standard Tax rate):  JPY 3,675,845</v>
      </c>
      <c r="C27" s="18"/>
      <c r="D27" s="18"/>
      <c r="E27" s="18"/>
      <c r="F27" s="18"/>
      <c r="G27" s="18"/>
      <c r="H27" s="18"/>
      <c r="I27" s="18"/>
    </row>
    <row r="28" spans="1:15">
      <c r="A28" s="17" t="s">
        <v>83</v>
      </c>
      <c r="C28" s="29"/>
      <c r="D28" s="29"/>
      <c r="E28" s="29"/>
    </row>
    <row r="29" spans="1:15">
      <c r="B29" s="30" t="s">
        <v>84</v>
      </c>
      <c r="C29" s="27" t="s">
        <v>85</v>
      </c>
      <c r="D29" s="29"/>
      <c r="E29" s="29"/>
    </row>
    <row r="30" spans="1:15">
      <c r="B30" s="30"/>
      <c r="C30" s="27" t="s">
        <v>123</v>
      </c>
      <c r="D30" s="29"/>
      <c r="E30" s="29"/>
    </row>
    <row r="31" spans="1:15">
      <c r="B31" s="30" t="s">
        <v>86</v>
      </c>
      <c r="C31" s="27" t="s">
        <v>119</v>
      </c>
      <c r="D31" s="29"/>
      <c r="E31" s="29"/>
    </row>
    <row r="32" spans="1:15">
      <c r="B32" s="30" t="s">
        <v>87</v>
      </c>
      <c r="C32" s="27" t="s">
        <v>120</v>
      </c>
      <c r="D32" s="29"/>
      <c r="E32" s="29"/>
    </row>
    <row r="33" spans="2:9">
      <c r="B33" s="30" t="s">
        <v>88</v>
      </c>
      <c r="C33" s="39" t="s">
        <v>121</v>
      </c>
      <c r="D33" s="29"/>
      <c r="E33" s="29"/>
    </row>
    <row r="34" spans="2:9">
      <c r="B34" s="30"/>
      <c r="C34" s="39"/>
      <c r="D34" s="29"/>
      <c r="E34" s="29"/>
    </row>
    <row r="36" spans="2:9" ht="16.2" thickBot="1">
      <c r="D36" s="30" t="s">
        <v>33</v>
      </c>
      <c r="E36" s="31"/>
      <c r="F36" s="31"/>
      <c r="G36" s="31"/>
      <c r="H36" s="31"/>
      <c r="I36" s="31"/>
    </row>
  </sheetData>
  <sheetProtection password="CC6B" sheet="1" selectLockedCells="1"/>
  <mergeCells count="47">
    <mergeCell ref="B9:G9"/>
    <mergeCell ref="B10:G10"/>
    <mergeCell ref="B12:G12"/>
    <mergeCell ref="I8:N8"/>
    <mergeCell ref="I9:N9"/>
    <mergeCell ref="I10:N10"/>
    <mergeCell ref="I12:N12"/>
    <mergeCell ref="L3:O3"/>
    <mergeCell ref="L4:O4"/>
    <mergeCell ref="L5:O5"/>
    <mergeCell ref="B8:G8"/>
    <mergeCell ref="B7:G7"/>
    <mergeCell ref="I7:N7"/>
    <mergeCell ref="J15:N15"/>
    <mergeCell ref="B13:G13"/>
    <mergeCell ref="J17:K17"/>
    <mergeCell ref="H17:I17"/>
    <mergeCell ref="B17:G17"/>
    <mergeCell ref="L17:O17"/>
    <mergeCell ref="B20:G20"/>
    <mergeCell ref="H20:I20"/>
    <mergeCell ref="J20:K20"/>
    <mergeCell ref="M20:O20"/>
    <mergeCell ref="A2:O2"/>
    <mergeCell ref="B11:G11"/>
    <mergeCell ref="I11:N11"/>
    <mergeCell ref="B18:G18"/>
    <mergeCell ref="H18:I18"/>
    <mergeCell ref="J18:K18"/>
    <mergeCell ref="M18:O18"/>
    <mergeCell ref="B19:G19"/>
    <mergeCell ref="H19:I19"/>
    <mergeCell ref="J19:K19"/>
    <mergeCell ref="M19:O19"/>
    <mergeCell ref="I13:N13"/>
    <mergeCell ref="B23:G23"/>
    <mergeCell ref="H23:I23"/>
    <mergeCell ref="J23:K23"/>
    <mergeCell ref="M23:O23"/>
    <mergeCell ref="M21:O21"/>
    <mergeCell ref="B22:G22"/>
    <mergeCell ref="H22:I22"/>
    <mergeCell ref="J22:K22"/>
    <mergeCell ref="M22:O22"/>
    <mergeCell ref="B21:G21"/>
    <mergeCell ref="H21:I21"/>
    <mergeCell ref="J21:K21"/>
  </mergeCells>
  <phoneticPr fontId="1" type="noConversion"/>
  <printOptions horizontalCentered="1" verticalCentered="1"/>
  <pageMargins left="0.59055118110236227" right="0.59055118110236227" top="0.59055118110236227" bottom="0.98425196850393704" header="0.51181102362204722" footer="0.51181102362204722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679F-D9B3-4B0D-BF62-D320B4EDB6C2}">
  <sheetPr>
    <pageSetUpPr fitToPage="1"/>
  </sheetPr>
  <dimension ref="A1:R46"/>
  <sheetViews>
    <sheetView zoomScale="81" zoomScaleNormal="81" workbookViewId="0">
      <selection activeCell="O36" sqref="O36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122</v>
      </c>
    </row>
    <row r="2" spans="1:18" ht="22.5" customHeight="1">
      <c r="A2" s="226" t="s">
        <v>81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8" ht="16.9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6" t="s">
        <v>142</v>
      </c>
      <c r="L3" s="227" t="s">
        <v>143</v>
      </c>
      <c r="M3" s="244"/>
      <c r="N3" s="244"/>
      <c r="O3" s="244"/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21</v>
      </c>
      <c r="L4" s="242"/>
      <c r="M4" s="242"/>
      <c r="N4" s="242"/>
      <c r="O4" s="242"/>
      <c r="P4" s="24" t="s">
        <v>58</v>
      </c>
    </row>
    <row r="5" spans="1:18" ht="16.5" customHeight="1">
      <c r="A5" s="18"/>
      <c r="B5" s="18"/>
      <c r="C5" s="18"/>
      <c r="D5" s="18"/>
      <c r="E5" s="18"/>
      <c r="H5" s="23"/>
      <c r="I5" s="18"/>
      <c r="K5" s="23" t="s">
        <v>22</v>
      </c>
      <c r="L5" s="243"/>
      <c r="M5" s="243"/>
      <c r="N5" s="243"/>
      <c r="O5" s="243"/>
      <c r="P5" s="24" t="s">
        <v>73</v>
      </c>
    </row>
    <row r="6" spans="1:18" ht="16.5" customHeight="1">
      <c r="A6" s="18"/>
      <c r="B6" s="18"/>
      <c r="C6" s="18"/>
      <c r="D6" s="18"/>
      <c r="E6" s="18"/>
      <c r="F6" s="18"/>
      <c r="H6" s="18"/>
      <c r="I6" s="18"/>
      <c r="K6" s="23" t="s">
        <v>72</v>
      </c>
      <c r="L6" s="234" t="str">
        <f>銷售資料!D6</f>
        <v>SA2604014JP</v>
      </c>
      <c r="M6" s="234"/>
      <c r="N6" s="234"/>
      <c r="O6" s="234"/>
    </row>
    <row r="7" spans="1:18" ht="16.5" customHeight="1">
      <c r="A7" s="18" t="s">
        <v>23</v>
      </c>
      <c r="B7" s="18"/>
      <c r="C7" s="18"/>
      <c r="D7" s="18"/>
      <c r="F7" s="18"/>
      <c r="G7" s="18"/>
      <c r="H7" s="18" t="s">
        <v>24</v>
      </c>
      <c r="I7" s="18"/>
    </row>
    <row r="8" spans="1:18" ht="16.5" customHeight="1">
      <c r="A8" s="18"/>
      <c r="B8" s="235" t="str">
        <f>銷售資料!D9</f>
        <v xml:space="preserve">JVCKENWOOD Corporation </v>
      </c>
      <c r="C8" s="235"/>
      <c r="D8" s="235"/>
      <c r="E8" s="235"/>
      <c r="F8" s="235"/>
      <c r="G8" s="235"/>
      <c r="H8" s="18"/>
      <c r="I8" s="235" t="str">
        <f>銷售資料!D9</f>
        <v xml:space="preserve">JVCKENWOOD Corporation </v>
      </c>
      <c r="J8" s="235"/>
      <c r="K8" s="235"/>
      <c r="L8" s="235"/>
      <c r="M8" s="235"/>
      <c r="N8" s="235"/>
      <c r="R8" s="25"/>
    </row>
    <row r="9" spans="1:18" ht="16.5" customHeight="1">
      <c r="A9" s="18"/>
      <c r="B9" s="227" t="str">
        <f>銷售資料!D17</f>
        <v>Business Management Department</v>
      </c>
      <c r="C9" s="227"/>
      <c r="D9" s="227"/>
      <c r="E9" s="227"/>
      <c r="F9" s="227"/>
      <c r="G9" s="227"/>
      <c r="H9" s="18"/>
      <c r="I9" s="227" t="str">
        <f>銷售資料!D11</f>
        <v>Business Management Dept.</v>
      </c>
      <c r="J9" s="227"/>
      <c r="K9" s="227"/>
      <c r="L9" s="227"/>
      <c r="M9" s="227"/>
      <c r="N9" s="227"/>
      <c r="R9" s="25"/>
    </row>
    <row r="10" spans="1:18" ht="16.5" customHeight="1">
      <c r="A10" s="18"/>
      <c r="B10" s="227" t="str">
        <f>IF(銷售資料!D18=0," ",銷售資料!D18)</f>
        <v xml:space="preserve">Mobility &amp; Telematics Services </v>
      </c>
      <c r="C10" s="227"/>
      <c r="D10" s="227"/>
      <c r="E10" s="227"/>
      <c r="F10" s="227"/>
      <c r="G10" s="227"/>
      <c r="H10" s="18"/>
      <c r="I10" s="227" t="str">
        <f>IF(銷售資料!D12=0," ",銷售資料!D12)</f>
        <v xml:space="preserve">Mobility &amp; Telematics Services </v>
      </c>
      <c r="J10" s="227"/>
      <c r="K10" s="227"/>
      <c r="L10" s="227"/>
      <c r="M10" s="227"/>
      <c r="N10" s="227"/>
      <c r="R10" s="25"/>
    </row>
    <row r="11" spans="1:18" ht="16.5" customHeight="1">
      <c r="A11" s="18"/>
      <c r="B11" s="227" t="str">
        <f>IF(銷售資料!D19=0," ",銷售資料!D19)</f>
        <v xml:space="preserve"> </v>
      </c>
      <c r="C11" s="227"/>
      <c r="D11" s="227"/>
      <c r="E11" s="227"/>
      <c r="F11" s="227"/>
      <c r="G11" s="227"/>
      <c r="H11" s="18"/>
      <c r="I11" s="227" t="str">
        <f>IF(銷售資料!D13=0," ",銷售資料!D13)</f>
        <v xml:space="preserve"> </v>
      </c>
      <c r="J11" s="227"/>
      <c r="K11" s="227"/>
      <c r="L11" s="227"/>
      <c r="M11" s="227"/>
      <c r="N11" s="227"/>
    </row>
    <row r="12" spans="1:18" ht="16.5" customHeight="1">
      <c r="A12" s="18"/>
      <c r="B12" s="227" t="str">
        <f>IF(銷售資料!D20=0," ",銷售資料!D20)</f>
        <v xml:space="preserve"> </v>
      </c>
      <c r="C12" s="227"/>
      <c r="D12" s="227"/>
      <c r="E12" s="227"/>
      <c r="F12" s="227"/>
      <c r="G12" s="227"/>
      <c r="H12" s="18"/>
      <c r="I12" s="227" t="str">
        <f>IF(銷售資料!D14=0," ",銷售資料!D14)</f>
        <v xml:space="preserve"> </v>
      </c>
      <c r="J12" s="227"/>
      <c r="K12" s="227"/>
      <c r="L12" s="227"/>
      <c r="M12" s="227"/>
      <c r="N12" s="227"/>
    </row>
    <row r="13" spans="1:18" ht="16.5" customHeight="1">
      <c r="A13" s="26" t="s">
        <v>25</v>
      </c>
      <c r="B13" s="227" t="str">
        <f>IF(銷售資料!D21=0," ",銷售資料!D21)</f>
        <v>Ms. Miyu Tomioka</v>
      </c>
      <c r="C13" s="227"/>
      <c r="D13" s="227"/>
      <c r="E13" s="227"/>
      <c r="F13" s="227"/>
      <c r="G13" s="227"/>
      <c r="H13" s="26" t="s">
        <v>25</v>
      </c>
      <c r="I13" s="227" t="str">
        <f>IF(銷售資料!D15=0," ",銷售資料!D15)</f>
        <v xml:space="preserve">Mr. Kazutoshi Tsuruta </v>
      </c>
      <c r="J13" s="227"/>
      <c r="K13" s="227"/>
      <c r="L13" s="227"/>
      <c r="M13" s="227"/>
      <c r="N13" s="227"/>
    </row>
    <row r="14" spans="1:18" ht="16.5" customHeight="1">
      <c r="A14" s="18" t="s">
        <v>26</v>
      </c>
      <c r="B14" s="227" t="str">
        <f>IF(銷售資料!D22=0," ",銷售資料!D22)</f>
        <v>81-42-646-9843</v>
      </c>
      <c r="C14" s="227"/>
      <c r="D14" s="227"/>
      <c r="E14" s="227"/>
      <c r="F14" s="227"/>
      <c r="G14" s="227"/>
      <c r="H14" s="18" t="s">
        <v>26</v>
      </c>
      <c r="I14" s="227" t="str">
        <f>IF(銷售資料!D16=0," ",銷售資料!D16)</f>
        <v xml:space="preserve">81-42-646-8726 </v>
      </c>
      <c r="J14" s="227"/>
      <c r="K14" s="227"/>
      <c r="L14" s="227"/>
      <c r="M14" s="227"/>
      <c r="N14" s="227"/>
    </row>
    <row r="15" spans="1:18" ht="16.5" customHeight="1">
      <c r="A15" s="18"/>
      <c r="B15" s="18"/>
      <c r="C15" s="18"/>
      <c r="D15" s="18"/>
      <c r="F15" s="18"/>
      <c r="G15" s="18"/>
      <c r="H15" s="18"/>
      <c r="I15" s="18"/>
    </row>
    <row r="16" spans="1:18" ht="16.5" customHeight="1">
      <c r="A16" s="18"/>
      <c r="B16" s="18"/>
      <c r="C16" s="18"/>
      <c r="D16" s="18"/>
      <c r="F16" s="18"/>
      <c r="G16" s="18"/>
      <c r="I16" s="23" t="s">
        <v>27</v>
      </c>
      <c r="J16" s="228" t="str">
        <f>銷售資料!D24</f>
        <v>USD</v>
      </c>
      <c r="K16" s="228"/>
      <c r="L16" s="228"/>
      <c r="M16" s="228"/>
      <c r="N16" s="228"/>
    </row>
    <row r="17" spans="1:15" ht="8.25" customHeight="1">
      <c r="A17" s="18"/>
      <c r="B17" s="18"/>
      <c r="C17" s="18"/>
      <c r="D17" s="18"/>
      <c r="E17" s="18"/>
      <c r="F17" s="18"/>
      <c r="I17" s="18"/>
    </row>
    <row r="18" spans="1:15" ht="16.5" customHeight="1">
      <c r="A18" s="22" t="s">
        <v>28</v>
      </c>
      <c r="B18" s="216" t="s">
        <v>29</v>
      </c>
      <c r="C18" s="216"/>
      <c r="D18" s="216"/>
      <c r="E18" s="216"/>
      <c r="F18" s="216"/>
      <c r="G18" s="216"/>
      <c r="H18" s="216" t="s">
        <v>30</v>
      </c>
      <c r="I18" s="216"/>
      <c r="J18" s="216" t="s">
        <v>31</v>
      </c>
      <c r="K18" s="216"/>
      <c r="L18" s="229" t="s">
        <v>32</v>
      </c>
      <c r="M18" s="230"/>
      <c r="N18" s="230"/>
      <c r="O18" s="231"/>
    </row>
    <row r="19" spans="1:15" ht="16.5" customHeight="1">
      <c r="A19" s="22">
        <f>IF(銷售資料!A34=0," ",銷售資料!A34)</f>
        <v>1</v>
      </c>
      <c r="B19" s="186" t="str">
        <f>IF(銷售資料!D34=0," ",銷售資料!D34)</f>
        <v>A&amp;W Phonelink SDK</v>
      </c>
      <c r="C19" s="186"/>
      <c r="D19" s="186"/>
      <c r="E19" s="186"/>
      <c r="F19" s="186"/>
      <c r="G19" s="186"/>
      <c r="H19" s="222">
        <f>IF(銷售資料!H34=0," ",銷售資料!H34)</f>
        <v>140744</v>
      </c>
      <c r="I19" s="222"/>
      <c r="J19" s="236">
        <f>IF(銷售資料!J34=0," ",銷售資料!J34)</f>
        <v>0.6</v>
      </c>
      <c r="K19" s="237"/>
      <c r="L19" s="28"/>
      <c r="M19" s="224">
        <f>IF(銷售資料!M34=0," ",銷售資料!M34)</f>
        <v>84446.399999999994</v>
      </c>
      <c r="N19" s="224"/>
      <c r="O19" s="225"/>
    </row>
    <row r="20" spans="1:15" ht="16.5" customHeight="1">
      <c r="A20" s="22">
        <f>IF(銷售資料!A35=0," ",銷售資料!A35)</f>
        <v>2</v>
      </c>
      <c r="B20" s="186" t="str">
        <f>IF(銷售資料!D35=0," ",銷售資料!D35)</f>
        <v>Alango VCP</v>
      </c>
      <c r="C20" s="186"/>
      <c r="D20" s="186"/>
      <c r="E20" s="186"/>
      <c r="F20" s="186"/>
      <c r="G20" s="186"/>
      <c r="H20" s="222">
        <f>IF(銷售資料!H35=0," ",銷售資料!H35)</f>
        <v>140744</v>
      </c>
      <c r="I20" s="222"/>
      <c r="J20" s="236">
        <f>IF(銷售資料!J35=0," ",銷售資料!J35)</f>
        <v>0.3</v>
      </c>
      <c r="K20" s="237"/>
      <c r="L20" s="28"/>
      <c r="M20" s="224">
        <f>IF(銷售資料!M35=0," ",銷售資料!M35)</f>
        <v>42223.199999999997</v>
      </c>
      <c r="N20" s="224"/>
      <c r="O20" s="225"/>
    </row>
    <row r="21" spans="1:15" ht="16.5" customHeight="1">
      <c r="A21" s="22">
        <f>IF(銷售資料!A36=0," ",銷售資料!A36)</f>
        <v>3</v>
      </c>
      <c r="B21" s="186" t="str">
        <f>IF(銷售資料!D36=0," ",銷售資料!D36)</f>
        <v>Phonelink for Linux</v>
      </c>
      <c r="C21" s="186"/>
      <c r="D21" s="186"/>
      <c r="E21" s="186"/>
      <c r="F21" s="186"/>
      <c r="G21" s="186"/>
      <c r="H21" s="222" t="str">
        <f>IF(銷售資料!H36=0," ",銷售資料!H36)</f>
        <v xml:space="preserve"> </v>
      </c>
      <c r="I21" s="222"/>
      <c r="J21" s="236">
        <f>IF(銷售資料!J36=0," ",銷售資料!J36)</f>
        <v>0.7</v>
      </c>
      <c r="K21" s="237"/>
      <c r="L21" s="28"/>
      <c r="M21" s="224" t="str">
        <f>IF(銷售資料!M36=0," ",銷售資料!M36)</f>
        <v xml:space="preserve"> </v>
      </c>
      <c r="N21" s="224"/>
      <c r="O21" s="225"/>
    </row>
    <row r="22" spans="1:15" ht="16.5" customHeight="1">
      <c r="A22" s="22">
        <f>IF(銷售資料!A37=0," ",銷售資料!A37)</f>
        <v>4</v>
      </c>
      <c r="B22" s="186" t="str">
        <f>IF(銷售資料!D37=0," ",銷售資料!D37)</f>
        <v>PhoneLink SDK Voice Trigger</v>
      </c>
      <c r="C22" s="186"/>
      <c r="D22" s="186"/>
      <c r="E22" s="186"/>
      <c r="F22" s="186"/>
      <c r="G22" s="186"/>
      <c r="H22" s="222">
        <f>IF(銷售資料!H37=0," ",銷售資料!H37)</f>
        <v>56483</v>
      </c>
      <c r="I22" s="222"/>
      <c r="J22" s="236">
        <f>IF(銷售資料!J37=0," ",銷售資料!J37)</f>
        <v>0.55000000000000004</v>
      </c>
      <c r="K22" s="237"/>
      <c r="L22" s="28"/>
      <c r="M22" s="224">
        <f>IF(銷售資料!M37=0," ",銷售資料!M37)</f>
        <v>31065.65</v>
      </c>
      <c r="N22" s="224"/>
      <c r="O22" s="225"/>
    </row>
    <row r="23" spans="1:15" ht="34.049999999999997" customHeight="1">
      <c r="A23" s="22">
        <f>IF(銷售資料!A38=0," ",銷售資料!A38)</f>
        <v>5</v>
      </c>
      <c r="B23" s="166" t="str">
        <f>IF(銷售資料!D38=0," ",銷售資料!D38)</f>
        <v>Alango Voice Communication Package for Voice Trigger</v>
      </c>
      <c r="C23" s="166"/>
      <c r="D23" s="166"/>
      <c r="E23" s="166"/>
      <c r="F23" s="166"/>
      <c r="G23" s="166"/>
      <c r="H23" s="222">
        <f>IF(銷售資料!H38=0," ",銷售資料!H38)</f>
        <v>56483</v>
      </c>
      <c r="I23" s="222"/>
      <c r="J23" s="236">
        <f>IF(銷售資料!J38=0," ",銷售資料!J38)</f>
        <v>0.5</v>
      </c>
      <c r="K23" s="237"/>
      <c r="L23" s="28"/>
      <c r="M23" s="224">
        <f>IF(銷售資料!M38=0," ",銷售資料!M38)</f>
        <v>28241.5</v>
      </c>
      <c r="N23" s="224"/>
      <c r="O23" s="225"/>
    </row>
    <row r="24" spans="1:15" ht="16.5" customHeight="1">
      <c r="A24" s="22">
        <f>IF(銷售資料!A39=0," ",銷售資料!A39)</f>
        <v>6</v>
      </c>
      <c r="B24" s="186" t="str">
        <f>IF(銷售資料!D39=0," ",銷售資料!D39)</f>
        <v>A&amp;W Phonelink SDK for Linux Y22 BT5.0</v>
      </c>
      <c r="C24" s="186"/>
      <c r="D24" s="186"/>
      <c r="E24" s="186"/>
      <c r="F24" s="186"/>
      <c r="G24" s="186"/>
      <c r="H24" s="222">
        <f>IF(銷售資料!H39=0," ",銷售資料!H39)</f>
        <v>137545</v>
      </c>
      <c r="I24" s="222"/>
      <c r="J24" s="236">
        <f>IF(銷售資料!J39=0," ",銷售資料!J39)</f>
        <v>0.55000000000000004</v>
      </c>
      <c r="K24" s="237"/>
      <c r="L24" s="28"/>
      <c r="M24" s="224">
        <f>IF(銷售資料!M39=0," ",銷售資料!M39)</f>
        <v>75649.75</v>
      </c>
      <c r="N24" s="224"/>
      <c r="O24" s="225"/>
    </row>
    <row r="25" spans="1:15" ht="16.5" customHeight="1">
      <c r="A25" s="22">
        <f>IF(銷售資料!A40=0," ",銷售資料!A40)</f>
        <v>7</v>
      </c>
      <c r="B25" s="186" t="str">
        <f>IF(銷售資料!D40=0," ",銷售資料!D40)</f>
        <v>A&amp;W PhoneLink SDK for Sunplus Project</v>
      </c>
      <c r="C25" s="186"/>
      <c r="D25" s="186"/>
      <c r="E25" s="186"/>
      <c r="F25" s="186"/>
      <c r="G25" s="186"/>
      <c r="H25" s="222">
        <f>IF(銷售資料!H40=0," ",銷售資料!H40)</f>
        <v>3824</v>
      </c>
      <c r="I25" s="222"/>
      <c r="J25" s="236">
        <f>IF(銷售資料!J40=0," ",銷售資料!J40)</f>
        <v>0.55000000000000004</v>
      </c>
      <c r="K25" s="237"/>
      <c r="L25" s="28"/>
      <c r="M25" s="224">
        <f>IF(銷售資料!M40=0," ",銷售資料!M40)</f>
        <v>2103.2000000000003</v>
      </c>
      <c r="N25" s="224"/>
      <c r="O25" s="225"/>
    </row>
    <row r="26" spans="1:15" ht="16.5" customHeight="1">
      <c r="A26" s="22">
        <v>8</v>
      </c>
      <c r="B26" s="186" t="str">
        <f>IF(銷售資料!D41=0," ",銷售資料!D41)</f>
        <v>A&amp;W PhoneLink SDK for Android Y26</v>
      </c>
      <c r="C26" s="186"/>
      <c r="D26" s="186"/>
      <c r="E26" s="186"/>
      <c r="F26" s="186"/>
      <c r="G26" s="186"/>
      <c r="H26" s="222">
        <f>IF(銷售資料!H41=0," ",銷售資料!H41)</f>
        <v>14454</v>
      </c>
      <c r="I26" s="222"/>
      <c r="J26" s="236">
        <f>IF(銷售資料!J41=0," ",銷售資料!J41)</f>
        <v>0.52</v>
      </c>
      <c r="K26" s="237"/>
      <c r="L26" s="28"/>
      <c r="M26" s="224">
        <f>IF(銷售資料!M41=0," ",銷售資料!M41)</f>
        <v>7516.08</v>
      </c>
      <c r="N26" s="224"/>
      <c r="O26" s="225"/>
    </row>
    <row r="27" spans="1:15" ht="16.5" customHeight="1">
      <c r="A27" s="22">
        <v>9</v>
      </c>
      <c r="B27" s="186" t="str">
        <f>IF(銷售資料!D42=0," ",銷售資料!D42)</f>
        <v>Alango VCP8 with Stereo Echo Cancellation</v>
      </c>
      <c r="C27" s="186"/>
      <c r="D27" s="186"/>
      <c r="E27" s="186"/>
      <c r="F27" s="186"/>
      <c r="G27" s="186"/>
      <c r="H27" s="222">
        <f>IF(銷售資料!H42=0," ",銷售資料!H42)</f>
        <v>14454</v>
      </c>
      <c r="I27" s="222"/>
      <c r="J27" s="236">
        <f>IF(銷售資料!J42=0," ",銷售資料!J42)</f>
        <v>0.5</v>
      </c>
      <c r="K27" s="237"/>
      <c r="L27" s="28"/>
      <c r="M27" s="224">
        <f>IF(銷售資料!M42=0," ",銷售資料!M42)</f>
        <v>7227</v>
      </c>
      <c r="N27" s="224"/>
      <c r="O27" s="225"/>
    </row>
    <row r="28" spans="1:15" ht="16.5" customHeight="1">
      <c r="A28" s="22">
        <f>IF(銷售資料!A43=0," ",銷售資料!A43)</f>
        <v>10</v>
      </c>
      <c r="B28" s="186" t="str">
        <f>IF(銷售資料!D43=0," ",銷售資料!D43)</f>
        <v xml:space="preserve">Consumption TAX (10%)   
</v>
      </c>
      <c r="C28" s="186"/>
      <c r="D28" s="186"/>
      <c r="E28" s="186"/>
      <c r="F28" s="186"/>
      <c r="G28" s="186"/>
      <c r="H28" s="222">
        <f>IF(銷售資料!H43=0," ",銷售資料!H43)</f>
        <v>1</v>
      </c>
      <c r="I28" s="222"/>
      <c r="J28" s="240">
        <f>IF(銷售資料!J43=0," ",銷售資料!J43)</f>
        <v>27847.278000000006</v>
      </c>
      <c r="K28" s="241"/>
      <c r="L28" s="28"/>
      <c r="M28" s="224">
        <f>IF(銷售資料!M43=0," ",銷售資料!M43)</f>
        <v>27847.278000000006</v>
      </c>
      <c r="N28" s="224"/>
      <c r="O28" s="225"/>
    </row>
    <row r="29" spans="1:15" ht="16.5" customHeight="1">
      <c r="A29" s="22" t="str">
        <f>IF(銷售資料!A44=0," ",銷售資料!A44)</f>
        <v xml:space="preserve"> </v>
      </c>
      <c r="B29" s="166" t="str">
        <f>IF(銷售資料!D44=0," ",銷售資料!D44)</f>
        <v xml:space="preserve"> </v>
      </c>
      <c r="C29" s="166"/>
      <c r="D29" s="166"/>
      <c r="E29" s="166"/>
      <c r="F29" s="166"/>
      <c r="G29" s="166"/>
      <c r="H29" s="222" t="str">
        <f>IF(銷售資料!H44=0," ",銷售資料!H44)</f>
        <v xml:space="preserve"> </v>
      </c>
      <c r="I29" s="222"/>
      <c r="J29" s="236" t="str">
        <f>IF(銷售資料!J44=0," ",銷售資料!J44)</f>
        <v xml:space="preserve"> </v>
      </c>
      <c r="K29" s="237"/>
      <c r="L29" s="28"/>
      <c r="M29" s="224" t="str">
        <f>IF(銷售資料!M44=0," ",銷售資料!M44)</f>
        <v xml:space="preserve"> </v>
      </c>
      <c r="N29" s="224"/>
      <c r="O29" s="225"/>
    </row>
    <row r="30" spans="1:15" ht="16.5" customHeight="1">
      <c r="A30" s="22"/>
      <c r="B30" s="221" t="s">
        <v>78</v>
      </c>
      <c r="C30" s="221"/>
      <c r="D30" s="221"/>
      <c r="E30" s="221"/>
      <c r="F30" s="221"/>
      <c r="G30" s="221"/>
      <c r="H30" s="222"/>
      <c r="I30" s="222"/>
      <c r="J30" s="71"/>
      <c r="K30" s="223"/>
      <c r="L30" s="28" t="str">
        <f>J16</f>
        <v>USD</v>
      </c>
      <c r="M30" s="224">
        <f>IF(銷售資料!M45=0," ",銷售資料!M45)</f>
        <v>306320.05800000002</v>
      </c>
      <c r="N30" s="224"/>
      <c r="O30" s="225"/>
    </row>
    <row r="31" spans="1:15" ht="30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</row>
    <row r="32" spans="1:15" ht="16.5" customHeight="1">
      <c r="A32" s="18" t="str">
        <f>IF(銷售資料!B47=0," ",銷售資料!A47)</f>
        <v>Note:</v>
      </c>
      <c r="B32" s="18" t="str">
        <f>IF(銷售資料!B47=0," ",銷售資料!B47)</f>
        <v>* 2025/1/23  TTM: 156.50     JPY tax amount (10% Standard Tax rate):  JPY 3,675,845</v>
      </c>
      <c r="C32" s="18"/>
      <c r="D32" s="18"/>
      <c r="E32" s="18"/>
      <c r="F32" s="18"/>
      <c r="G32" s="18"/>
      <c r="H32" s="18"/>
      <c r="I32" s="18"/>
    </row>
    <row r="33" spans="1:9" ht="16.5" customHeight="1">
      <c r="A33" s="18"/>
      <c r="B33" s="18" t="str">
        <f>IF(銷售資料!B48=0," ",銷售資料!B48)</f>
        <v>* Please pay in US dollars. The above taxes are for accounting purposes.</v>
      </c>
      <c r="C33" s="18"/>
      <c r="D33" s="18"/>
      <c r="E33" s="18"/>
      <c r="F33" s="18"/>
      <c r="G33" s="18"/>
      <c r="H33" s="18"/>
      <c r="I33" s="18"/>
    </row>
    <row r="34" spans="1:9" ht="16.5" customHeight="1">
      <c r="A34" s="18"/>
      <c r="B34" s="18" t="str">
        <f>IF(銷售資料!B49=0," ",銷售資料!B49)</f>
        <v xml:space="preserve"> </v>
      </c>
      <c r="C34" s="18"/>
      <c r="D34" s="18"/>
      <c r="E34" s="18"/>
      <c r="F34" s="18"/>
      <c r="G34" s="18"/>
      <c r="H34" s="18"/>
      <c r="I34" s="18"/>
    </row>
    <row r="35" spans="1:9" ht="16.5" customHeight="1">
      <c r="A35" s="18"/>
      <c r="B35" s="18" t="str">
        <f>IF(銷售資料!B50=0," ",銷售資料!B50)</f>
        <v xml:space="preserve"> </v>
      </c>
      <c r="C35" s="18"/>
      <c r="D35" s="18"/>
      <c r="E35" s="18"/>
      <c r="F35" s="18"/>
      <c r="G35" s="18"/>
      <c r="H35" s="18"/>
      <c r="I35" s="18"/>
    </row>
    <row r="36" spans="1:9" ht="16.5" customHeight="1">
      <c r="A36" s="18"/>
      <c r="B36" s="18" t="str">
        <f>IF(銷售資料!B51=0," ",銷售資料!B51)</f>
        <v xml:space="preserve"> </v>
      </c>
      <c r="C36" s="18"/>
      <c r="D36" s="18"/>
      <c r="E36" s="18"/>
      <c r="F36" s="18"/>
      <c r="G36" s="18"/>
      <c r="H36" s="18"/>
      <c r="I36" s="18"/>
    </row>
    <row r="37" spans="1:9">
      <c r="A37" s="17" t="s">
        <v>83</v>
      </c>
      <c r="C37" s="29"/>
      <c r="D37" s="29"/>
      <c r="E37" s="29"/>
    </row>
    <row r="38" spans="1:9">
      <c r="B38" s="30" t="s">
        <v>84</v>
      </c>
      <c r="C38" s="27" t="s">
        <v>85</v>
      </c>
      <c r="D38" s="29"/>
      <c r="E38" s="29"/>
    </row>
    <row r="39" spans="1:9">
      <c r="B39" s="30"/>
      <c r="C39" s="27" t="s">
        <v>123</v>
      </c>
      <c r="D39" s="29"/>
      <c r="E39" s="29"/>
    </row>
    <row r="40" spans="1:9">
      <c r="B40" s="30" t="s">
        <v>86</v>
      </c>
      <c r="C40" s="27" t="s">
        <v>119</v>
      </c>
      <c r="D40" s="29"/>
      <c r="E40" s="29"/>
    </row>
    <row r="41" spans="1:9">
      <c r="B41" s="30" t="s">
        <v>87</v>
      </c>
      <c r="C41" s="27" t="s">
        <v>120</v>
      </c>
      <c r="D41" s="29"/>
      <c r="E41" s="29"/>
    </row>
    <row r="42" spans="1:9">
      <c r="B42" s="30" t="s">
        <v>88</v>
      </c>
      <c r="C42" s="39" t="s">
        <v>121</v>
      </c>
      <c r="D42" s="29"/>
      <c r="E42" s="29"/>
    </row>
    <row r="46" spans="1:9" ht="16.2" thickBot="1">
      <c r="D46" s="30" t="s">
        <v>33</v>
      </c>
      <c r="E46" s="31"/>
      <c r="F46" s="31"/>
      <c r="G46" s="31"/>
      <c r="H46" s="31"/>
      <c r="I46" s="31"/>
    </row>
  </sheetData>
  <sheetProtection selectLockedCells="1"/>
  <mergeCells count="73">
    <mergeCell ref="B8:G8"/>
    <mergeCell ref="I8:N8"/>
    <mergeCell ref="A2:O2"/>
    <mergeCell ref="L4:O4"/>
    <mergeCell ref="L5:O5"/>
    <mergeCell ref="L6:O6"/>
    <mergeCell ref="L3:O3"/>
    <mergeCell ref="B9:G9"/>
    <mergeCell ref="I9:N9"/>
    <mergeCell ref="B10:G10"/>
    <mergeCell ref="I10:N10"/>
    <mergeCell ref="B13:G13"/>
    <mergeCell ref="I13:N13"/>
    <mergeCell ref="B11:G11"/>
    <mergeCell ref="I11:N11"/>
    <mergeCell ref="B12:G12"/>
    <mergeCell ref="I12:N12"/>
    <mergeCell ref="B14:G14"/>
    <mergeCell ref="I14:N14"/>
    <mergeCell ref="J16:N16"/>
    <mergeCell ref="B18:G18"/>
    <mergeCell ref="H18:I18"/>
    <mergeCell ref="J18:K18"/>
    <mergeCell ref="L18:O18"/>
    <mergeCell ref="B19:G19"/>
    <mergeCell ref="H19:I19"/>
    <mergeCell ref="J19:K19"/>
    <mergeCell ref="M19:O19"/>
    <mergeCell ref="B20:G20"/>
    <mergeCell ref="H20:I20"/>
    <mergeCell ref="J20:K20"/>
    <mergeCell ref="M20:O20"/>
    <mergeCell ref="B29:G29"/>
    <mergeCell ref="H29:I29"/>
    <mergeCell ref="J29:K29"/>
    <mergeCell ref="M29:O29"/>
    <mergeCell ref="B28:G28"/>
    <mergeCell ref="H28:I28"/>
    <mergeCell ref="J28:K28"/>
    <mergeCell ref="M28:O28"/>
    <mergeCell ref="A31:O31"/>
    <mergeCell ref="B30:G30"/>
    <mergeCell ref="H30:I30"/>
    <mergeCell ref="J30:K30"/>
    <mergeCell ref="M30:O30"/>
    <mergeCell ref="B25:G25"/>
    <mergeCell ref="H25:I25"/>
    <mergeCell ref="J25:K25"/>
    <mergeCell ref="M25:O25"/>
    <mergeCell ref="J22:K22"/>
    <mergeCell ref="M22:O22"/>
    <mergeCell ref="B23:G23"/>
    <mergeCell ref="H23:I23"/>
    <mergeCell ref="J23:K23"/>
    <mergeCell ref="M23:O23"/>
    <mergeCell ref="B22:G22"/>
    <mergeCell ref="H22:I22"/>
    <mergeCell ref="B21:G21"/>
    <mergeCell ref="H21:I21"/>
    <mergeCell ref="J21:K21"/>
    <mergeCell ref="M21:O21"/>
    <mergeCell ref="B24:G24"/>
    <mergeCell ref="H24:I24"/>
    <mergeCell ref="J24:K24"/>
    <mergeCell ref="M24:O24"/>
    <mergeCell ref="M26:O26"/>
    <mergeCell ref="M27:O27"/>
    <mergeCell ref="B26:G26"/>
    <mergeCell ref="B27:G27"/>
    <mergeCell ref="H26:I26"/>
    <mergeCell ref="H27:I27"/>
    <mergeCell ref="J26:K26"/>
    <mergeCell ref="J27:K27"/>
  </mergeCells>
  <phoneticPr fontId="1" type="noConversion"/>
  <pageMargins left="0.59055118110236227" right="0.59055118110236227" top="0.59055118110236227" bottom="0.98425196850393704" header="0.51181102362204722" footer="0.51181102362204722"/>
  <pageSetup paperSize="9" scale="94" orientation="portrait" horizontalDpi="1200" verticalDpi="1200" r:id="rId1"/>
  <headerFooter alignWithMargins="0">
    <oddFooter>&amp;CA＆W Co., Ltd.      6F, Okonogi Building, 3-28-6, Higashiueno,Taito-ku, Tokyo 110-0015, Japan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銷售資料</vt:lpstr>
      <vt:lpstr>銷售申請單</vt:lpstr>
      <vt:lpstr>請購單I</vt:lpstr>
      <vt:lpstr>Proforma Invoice</vt:lpstr>
      <vt:lpstr>Invoice</vt:lpstr>
      <vt:lpstr>Invoice!Print_Area</vt:lpstr>
      <vt:lpstr>'Proforma Invoice'!Print_Area</vt:lpstr>
    </vt:vector>
  </TitlesOfParts>
  <Company>anwsoft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Lai</dc:creator>
  <cp:lastModifiedBy>Lexi Ho</cp:lastModifiedBy>
  <cp:lastPrinted>2026-04-20T02:55:23Z</cp:lastPrinted>
  <dcterms:created xsi:type="dcterms:W3CDTF">2005-07-11T08:53:29Z</dcterms:created>
  <dcterms:modified xsi:type="dcterms:W3CDTF">2026-04-20T02:55:27Z</dcterms:modified>
</cp:coreProperties>
</file>